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7B2F5EB6-57CA-45F3-BDE2-9ECB8E141D2E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ómo usar el Plan de Estudios" sheetId="1" r:id="rId1"/>
    <sheet name="Plan de Estudi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32" i="2" s="1"/>
  <c r="H58" i="2" s="1"/>
  <c r="H45" i="2" s="1"/>
  <c r="G4" i="2"/>
  <c r="G6" i="2"/>
  <c r="H4" i="2"/>
  <c r="H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Este campo se calcula automáticamente. ¡No editar!</t>
        </r>
      </text>
    </comment>
    <comment ref="H4" authorId="0" shapeId="0" xr:uid="{00000000-0006-0000-0100-000002000000}">
      <text>
        <r>
          <rPr>
            <sz val="10"/>
            <color rgb="FF000000"/>
            <rFont val="Arial"/>
            <family val="2"/>
            <scheme val="minor"/>
          </rPr>
          <t>Este campo se calcula automáticamente. ¡No editar!</t>
        </r>
      </text>
    </comment>
    <comment ref="F5" authorId="0" shapeId="0" xr:uid="{00000000-0006-0000-0100-000003000000}">
      <text>
        <r>
          <rPr>
            <sz val="10"/>
            <color rgb="FF000000"/>
            <rFont val="Arial"/>
            <family val="2"/>
            <scheme val="minor"/>
          </rPr>
          <t>Ingresa la fecha que iniciaste el Bootcamp</t>
        </r>
      </text>
    </comment>
    <comment ref="G6" authorId="0" shapeId="0" xr:uid="{00000000-0006-0000-0100-000004000000}">
      <text>
        <r>
          <rPr>
            <sz val="10"/>
            <color rgb="FF000000"/>
            <rFont val="Arial"/>
            <family val="2"/>
            <scheme val="minor"/>
          </rPr>
          <t>Este campo se calcula automáticamente. ¡No editar!</t>
        </r>
      </text>
    </comment>
    <comment ref="H6" authorId="0" shapeId="0" xr:uid="{00000000-0006-0000-0100-000005000000}">
      <text>
        <r>
          <rPr>
            <sz val="10"/>
            <color rgb="FF000000"/>
            <rFont val="Arial"/>
            <family val="2"/>
            <scheme val="minor"/>
          </rPr>
          <t>Este campo es automático, ¡no lo edite!
Aqui puedes acompañar cuanto tiempo por dia necesitas dedicarte para concluir el curso según el tiempo disponible.</t>
        </r>
      </text>
    </comment>
    <comment ref="H11" authorId="0" shapeId="0" xr:uid="{00000000-0006-0000-0100-000006000000}">
      <text>
        <r>
          <rPr>
            <sz val="10"/>
            <color rgb="FF000000"/>
            <rFont val="Arial"/>
            <family val="2"/>
            <scheme val="minor"/>
          </rPr>
          <t>Este campo se calcula automáticamente. ¡No editar!</t>
        </r>
      </text>
    </comment>
    <comment ref="H32" authorId="0" shapeId="0" xr:uid="{00000000-0006-0000-0100-000007000000}">
      <text>
        <r>
          <rPr>
            <sz val="10"/>
            <color rgb="FF000000"/>
            <rFont val="Arial"/>
            <family val="2"/>
            <scheme val="minor"/>
          </rPr>
          <t>Este campo se calcula automáticamente. ¡No editar!</t>
        </r>
      </text>
    </comment>
    <comment ref="H45" authorId="0" shapeId="0" xr:uid="{00000000-0006-0000-0100-000009000000}">
      <text>
        <r>
          <rPr>
            <sz val="10"/>
            <color rgb="FF000000"/>
            <rFont val="Arial"/>
            <family val="2"/>
            <scheme val="minor"/>
          </rPr>
          <t>Este campo se calcula automáticamente. ¡No editar!</t>
        </r>
      </text>
    </comment>
    <comment ref="H58" authorId="0" shapeId="0" xr:uid="{00000000-0006-0000-0100-000008000000}">
      <text>
        <r>
          <rPr>
            <sz val="10"/>
            <color rgb="FF000000"/>
            <rFont val="Arial"/>
            <family val="2"/>
            <scheme val="minor"/>
          </rPr>
          <t>Este campo se calcula automáticamente. ¡No editar!</t>
        </r>
      </text>
    </comment>
  </commentList>
</comments>
</file>

<file path=xl/sharedStrings.xml><?xml version="1.0" encoding="utf-8"?>
<sst xmlns="http://schemas.openxmlformats.org/spreadsheetml/2006/main" count="147" uniqueCount="86">
  <si>
    <t>Bootcamp de Business Intelligence II</t>
  </si>
  <si>
    <t>Plan de estudios</t>
  </si>
  <si>
    <t>¡Bienvenido(a) al Plan de Estudios de Alura Latam!</t>
  </si>
  <si>
    <r>
      <rPr>
        <sz val="10"/>
        <color rgb="FF504E4E"/>
        <rFont val="Montserrat"/>
      </rPr>
      <t xml:space="preserve">La intención de este documento es ayudarte a planificar para completar el programa satisfactoriamente, en esta herramientas podrás acompañar tu progreso en tiempo real, saber cuántos días disponibles aún te quedan y todas las clases y ejercicios que tienes por delante. Aquí damos una breve explicación de los campos EDITABLES: "Fecha de inicio", "Fecha límite" y "Status", además de explicar cómo funcionan algunos campos importantes NO EDITABLES: "Días restantes", "Horas de clase restantes", " Recomendación de fecha para completar el módulo” y “Tiempo de estudio por día”.
</t>
    </r>
    <r>
      <rPr>
        <b/>
        <sz val="10"/>
        <color rgb="FF504E4E"/>
        <rFont val="Montserrat"/>
      </rPr>
      <t>IMPORTANTE: PARA PODER USARLO DEBES CREARTE UNA COPIA, ve a "Archivo" en la barra de menú y haz clic en "Hacer una copia"</t>
    </r>
    <r>
      <rPr>
        <sz val="10"/>
        <color rgb="FF504E4E"/>
        <rFont val="Montserrat"/>
      </rPr>
      <t>, ¡listo! ¡Ahora tienes un plan de estudio personal!
Si aún tienes preguntas, contáctenos por correo electrónico:  contacto@aluracursos.com. Aprovecha 💙</t>
    </r>
  </si>
  <si>
    <t>Bootcamp de Business Intelligence</t>
  </si>
  <si>
    <t>⬇️Completa abajo</t>
  </si>
  <si>
    <t>Fecha limite</t>
  </si>
  <si>
    <t>Días restantes</t>
  </si>
  <si>
    <t>Fecha de inicio</t>
  </si>
  <si>
    <t>Horas restantes</t>
  </si>
  <si>
    <t>Tiempo de estudio por día.</t>
  </si>
  <si>
    <t>No olvides unirte a nuestra comunidad Alura Latam en Discord, hacer tus preguntas, networking, participar en eventos y tener acceso a materiales exclusivos y más 💙</t>
  </si>
  <si>
    <t xml:space="preserve">   Módulo 1 - Fundamentos de Business Intelligence</t>
  </si>
  <si>
    <r>
      <rPr>
        <b/>
        <sz val="14"/>
        <color rgb="FFFEC600"/>
        <rFont val="Raleway"/>
      </rPr>
      <t>⏱️</t>
    </r>
    <r>
      <rPr>
        <b/>
        <sz val="14"/>
        <color rgb="FF000000"/>
        <rFont val="Raleway"/>
      </rPr>
      <t>Te r</t>
    </r>
    <r>
      <rPr>
        <b/>
        <sz val="12"/>
        <color rgb="FF000000"/>
        <rFont val="Raleway"/>
      </rPr>
      <t>ecomendamos</t>
    </r>
    <r>
      <rPr>
        <b/>
        <sz val="12"/>
        <color rgb="FFF1C232"/>
        <rFont val="Raleway"/>
      </rPr>
      <t xml:space="preserve"> </t>
    </r>
    <r>
      <rPr>
        <b/>
        <sz val="12"/>
        <color rgb="FF504E4E"/>
        <rFont val="Raleway"/>
      </rPr>
      <t>que completes este módulo hasta el día:</t>
    </r>
  </si>
  <si>
    <t>Clase</t>
  </si>
  <si>
    <t>VIDEO</t>
  </si>
  <si>
    <t>CARGA HORARIA
(HH:MM)</t>
  </si>
  <si>
    <t>STATUS</t>
  </si>
  <si>
    <t>OBSERVACIONES</t>
  </si>
  <si>
    <t>Formulário</t>
  </si>
  <si>
    <t>Diagnostico de Aprendizaje</t>
  </si>
  <si>
    <t>Pendiente</t>
  </si>
  <si>
    <t>Onboarding</t>
  </si>
  <si>
    <t>Live de Bienvenida</t>
  </si>
  <si>
    <t>Conociendo la Herramienta</t>
  </si>
  <si>
    <t>1. ¿Qué es Business Intelligence?</t>
  </si>
  <si>
    <t>2. ¿Power BI, qué es?</t>
  </si>
  <si>
    <t>3. Power BI Desktop: construyendo mi primer Dashboard</t>
  </si>
  <si>
    <t>4. Power BI: Tipos de licencia</t>
  </si>
  <si>
    <t>Tratamiento de Datos</t>
  </si>
  <si>
    <t xml:space="preserve">5. Power BI Desktop: procesamiento de datos en Power Query </t>
  </si>
  <si>
    <t>6. Power BI: Fusionando consultas en Power Query</t>
  </si>
  <si>
    <t>7. Power BI: parámetros y exportación de plantillas</t>
  </si>
  <si>
    <t xml:space="preserve">8. Practicando Power BI: Organizando datos </t>
  </si>
  <si>
    <t xml:space="preserve">9. Challenge 1 - Dashboard de Marketing y Redes Sociales </t>
  </si>
  <si>
    <t>Creando Medidas</t>
  </si>
  <si>
    <t>10. Power BI: conociendo los lenguajes M y DAX</t>
  </si>
  <si>
    <t xml:space="preserve">11.  Linguagem DAX: noções fundamentais com aplicação de boas práticas </t>
  </si>
  <si>
    <t xml:space="preserve">12. Power BI: DAX contextos e iteración </t>
  </si>
  <si>
    <t>13. Power BI: contexto de fila y filtro</t>
  </si>
  <si>
    <t xml:space="preserve">14. Power BI: profundizando en el lenguaje DAX </t>
  </si>
  <si>
    <t>15. Power BI: Medidas implícitas y explícitas</t>
  </si>
  <si>
    <r>
      <rPr>
        <b/>
        <sz val="12"/>
        <color rgb="FF504E4E"/>
        <rFont val="Raleway"/>
      </rPr>
      <t xml:space="preserve">       </t>
    </r>
    <r>
      <rPr>
        <b/>
        <sz val="12"/>
        <color rgb="FF000000"/>
        <rFont val="Raleway"/>
      </rPr>
      <t>Módulo 2 - Creando DashBoards</t>
    </r>
  </si>
  <si>
    <r>
      <rPr>
        <b/>
        <sz val="12"/>
        <color rgb="FFFEC600"/>
        <rFont val="Raleway"/>
      </rPr>
      <t>⏱️</t>
    </r>
    <r>
      <rPr>
        <b/>
        <sz val="12"/>
        <color rgb="FF000000"/>
        <rFont val="Raleway"/>
      </rPr>
      <t>T</t>
    </r>
    <r>
      <rPr>
        <b/>
        <sz val="12"/>
        <color rgb="FF222222"/>
        <rFont val="Raleway"/>
      </rPr>
      <t xml:space="preserve">e recomendamos </t>
    </r>
    <r>
      <rPr>
        <b/>
        <sz val="12"/>
        <color rgb="FF504E4E"/>
        <rFont val="Raleway"/>
      </rPr>
      <t>que completes este módulo hasta el día:</t>
    </r>
  </si>
  <si>
    <t>Construyendo Visualizaciones</t>
  </si>
  <si>
    <t>1. Power BI: Diferencia entre dashboards e informes</t>
  </si>
  <si>
    <t xml:space="preserve">2. Dashboard con Power BI: visualizando datos </t>
  </si>
  <si>
    <t xml:space="preserve">3. Power BI: explorando recursos visuales </t>
  </si>
  <si>
    <t xml:space="preserve">4. Consejos sobre cómo elegir el tipo de visualización de datos para su análisis </t>
  </si>
  <si>
    <t xml:space="preserve">5. Practicando Power BI: Creando cálculos con DAX </t>
  </si>
  <si>
    <t>Accediendo a servicios</t>
  </si>
  <si>
    <t xml:space="preserve">6. Power BI: conociendo el servicio </t>
  </si>
  <si>
    <t>7. Actualización automática de tu informe en Power BI Service</t>
  </si>
  <si>
    <t xml:space="preserve">8. Challenge 2 - Dashboard Control de Stock </t>
  </si>
  <si>
    <t xml:space="preserve">Power BI con Inteligencia Artificial </t>
  </si>
  <si>
    <t xml:space="preserve">8. Power BI: creación de informes con ayuda de IA </t>
  </si>
  <si>
    <t xml:space="preserve"> </t>
  </si>
  <si>
    <r>
      <rPr>
        <b/>
        <sz val="12"/>
        <color rgb="FF504E4E"/>
        <rFont val="Raleway"/>
      </rPr>
      <t xml:space="preserve">       </t>
    </r>
    <r>
      <rPr>
        <b/>
        <sz val="12"/>
        <color rgb="FF000000"/>
        <rFont val="Raleway"/>
      </rPr>
      <t>Módulo 3 - Dominando Power BI</t>
    </r>
  </si>
  <si>
    <r>
      <rPr>
        <b/>
        <sz val="12"/>
        <color rgb="FF222222"/>
        <rFont val="Raleway"/>
      </rPr>
      <t xml:space="preserve">⏱️Te recomendamos </t>
    </r>
    <r>
      <rPr>
        <b/>
        <sz val="12"/>
        <color rgb="FF504E4E"/>
        <rFont val="Raleway"/>
      </rPr>
      <t>que completes este módulo hasta el día:</t>
    </r>
  </si>
  <si>
    <t>Tratamientos</t>
  </si>
  <si>
    <t xml:space="preserve">1. Power BI: profundizando en el lenguaje M </t>
  </si>
  <si>
    <t>Modelando datos y DAX</t>
  </si>
  <si>
    <t xml:space="preserve">2. Power BI: modelado de datos </t>
  </si>
  <si>
    <t xml:space="preserve">3. Power BI: técnicas de reducción de archivos </t>
  </si>
  <si>
    <t xml:space="preserve">4. Power BI: aplicando DAX al negocio </t>
  </si>
  <si>
    <t>5. Power BI: Análisis de escenarios con parámetros</t>
  </si>
  <si>
    <t>Manejando aspectos de seguridade</t>
  </si>
  <si>
    <t>Aplicando conceptos del diseño</t>
  </si>
  <si>
    <t xml:space="preserve">7.  Power BI: aplicando RLS </t>
  </si>
  <si>
    <t xml:space="preserve">8. Power BI: creando visuales personalizados </t>
  </si>
  <si>
    <t>Trabajando con otros lenguajes</t>
  </si>
  <si>
    <t xml:space="preserve">9. Python y Power Bi: analizando datos del mercado financiero </t>
  </si>
  <si>
    <t xml:space="preserve">       Módulo Bonus - Base de datos SQL con MySQL Server</t>
  </si>
  <si>
    <t>⏱️Te recomendamos que completes este módulo hasta el día:</t>
  </si>
  <si>
    <t>Consultas inteligentes para insights valiosos</t>
  </si>
  <si>
    <t>1. ¿Qué es SQL?</t>
  </si>
  <si>
    <t>2. Introducción a SQL con MySQL: Manipule y consulte datos</t>
  </si>
  <si>
    <t>3. Consultas SQL: Avanzando en SQL con MySQL</t>
  </si>
  <si>
    <t>4. SELECT, INSERT, UPDATE y DELETE en SQL: aprende a utilizar cada uno</t>
  </si>
  <si>
    <t>5. En SQL, null es null, vacío está vacío</t>
  </si>
  <si>
    <t>6. ¿Qué es SQL y NoSQL?</t>
  </si>
  <si>
    <t>Avanzado en manipulación de datos</t>
  </si>
  <si>
    <t>7. Comandos DML: Manipulación de datos con MySQL</t>
  </si>
  <si>
    <t>8. Procedures SQL: Ejecutando código en MySQL</t>
  </si>
  <si>
    <t>9. SQL con MySQL: Proyecto final</t>
  </si>
  <si>
    <t>¿Tienes alguna duda? Envía un correo electrónico a  contacto@aluracursos.com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</si>
</sst>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&quot;:&quot;mm"/>
    <numFmt numFmtId="165" formatCode="0.0%"/>
    <numFmt numFmtId="166" formatCode="h:mm:ss"/>
    <numFmt numFmtId="167" formatCode="h&quot;:&quot;mm&quot;:&quot;ss"/>
    <numFmt numFmtId="168" formatCode="d\.m"/>
  </numFmts>
  <fonts count="4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1"/>
      <color theme="1"/>
      <name val="Raleway"/>
    </font>
    <font>
      <b/>
      <sz val="18"/>
      <color rgb="FFFFFFFF"/>
      <name val="Raleway"/>
    </font>
    <font>
      <sz val="18"/>
      <color rgb="FFFFFFFF"/>
      <name val="Raleway"/>
    </font>
    <font>
      <sz val="16"/>
      <color rgb="FFFFFFFF"/>
      <name val="Raleway"/>
    </font>
    <font>
      <sz val="10"/>
      <color rgb="FF666666"/>
      <name val="Montserrat"/>
    </font>
    <font>
      <b/>
      <sz val="14"/>
      <color rgb="FF504E4E"/>
      <name val="Raleway"/>
    </font>
    <font>
      <sz val="10"/>
      <name val="Arial"/>
      <family val="2"/>
    </font>
    <font>
      <sz val="10"/>
      <color rgb="FF504E4E"/>
      <name val="Montserrat"/>
    </font>
    <font>
      <sz val="11"/>
      <color rgb="FF000000"/>
      <name val="Raleway"/>
    </font>
    <font>
      <b/>
      <sz val="11"/>
      <color rgb="FFFFFFFF"/>
      <name val="Raleway"/>
    </font>
    <font>
      <b/>
      <sz val="10"/>
      <color rgb="FFD9D9D9"/>
      <name val="Arial"/>
      <family val="2"/>
    </font>
    <font>
      <b/>
      <sz val="11"/>
      <color rgb="FF504E4E"/>
      <name val="Raleway"/>
    </font>
    <font>
      <b/>
      <sz val="12"/>
      <color rgb="FFFFFFFF"/>
      <name val="Raleway"/>
    </font>
    <font>
      <b/>
      <sz val="11"/>
      <color theme="0"/>
      <name val="Raleway"/>
    </font>
    <font>
      <b/>
      <sz val="14"/>
      <color rgb="FFFFFFFF"/>
      <name val="Raleway"/>
    </font>
    <font>
      <b/>
      <sz val="11"/>
      <color theme="1"/>
      <name val="Raleway"/>
    </font>
    <font>
      <b/>
      <sz val="11"/>
      <color rgb="FFFEC600"/>
      <name val="Raleway"/>
    </font>
    <font>
      <sz val="10"/>
      <color rgb="FFFFFFFF"/>
      <name val="Montserrat"/>
    </font>
    <font>
      <b/>
      <sz val="10"/>
      <color rgb="FF434343"/>
      <name val="Montserrat"/>
    </font>
    <font>
      <sz val="10"/>
      <color rgb="FF434343"/>
      <name val="Montserrat"/>
    </font>
    <font>
      <b/>
      <u/>
      <sz val="12"/>
      <color rgb="FF850CFF"/>
      <name val="Raleway"/>
    </font>
    <font>
      <b/>
      <sz val="11"/>
      <color rgb="FF850CFF"/>
      <name val="Raleway"/>
    </font>
    <font>
      <b/>
      <sz val="12"/>
      <color rgb="FF000000"/>
      <name val="Raleway"/>
    </font>
    <font>
      <b/>
      <sz val="12"/>
      <color rgb="FFFEC600"/>
      <name val="Raleway"/>
    </font>
    <font>
      <b/>
      <sz val="14"/>
      <color rgb="FF222222"/>
      <name val="Raleway"/>
    </font>
    <font>
      <b/>
      <sz val="12"/>
      <color rgb="FF504E4E"/>
      <name val="Raleway"/>
    </font>
    <font>
      <b/>
      <sz val="11"/>
      <color rgb="FF142832"/>
      <name val="Montserrat"/>
    </font>
    <font>
      <b/>
      <sz val="10"/>
      <color rgb="FF504E4E"/>
      <name val="Montserrat"/>
    </font>
    <font>
      <b/>
      <sz val="10"/>
      <color rgb="FF000000"/>
      <name val="Montserrat"/>
    </font>
    <font>
      <b/>
      <sz val="14"/>
      <color theme="0"/>
      <name val="Raleway"/>
    </font>
    <font>
      <sz val="10"/>
      <color theme="1"/>
      <name val="Montserrat"/>
    </font>
    <font>
      <b/>
      <sz val="10"/>
      <color rgb="FF850CFF"/>
      <name val="Montserrat"/>
    </font>
    <font>
      <b/>
      <sz val="14"/>
      <color rgb="FFFEC600"/>
      <name val="Raleway"/>
    </font>
    <font>
      <b/>
      <sz val="14"/>
      <color rgb="FF000000"/>
      <name val="Raleway"/>
    </font>
    <font>
      <b/>
      <sz val="12"/>
      <color rgb="FFF1C232"/>
      <name val="Raleway"/>
    </font>
    <font>
      <b/>
      <sz val="12"/>
      <color rgb="FF222222"/>
      <name val="Raleway"/>
    </font>
    <font>
      <sz val="10"/>
      <color theme="0" tint="-0.14999847407452621"/>
      <name val="Montserrat"/>
    </font>
    <font>
      <u/>
      <sz val="10"/>
      <color theme="10"/>
      <name val="Arial"/>
      <family val="2"/>
      <scheme val="minor"/>
    </font>
    <font>
      <b/>
      <u/>
      <sz val="12"/>
      <color rgb="FF0000FF"/>
      <name val="Arial"/>
      <family val="2"/>
      <scheme val="minor"/>
    </font>
    <font>
      <u/>
      <sz val="11"/>
      <color rgb="FF0000FF"/>
      <name val="Arial"/>
      <family val="2"/>
      <scheme val="minor"/>
    </font>
    <font>
      <b/>
      <sz val="11"/>
      <color rgb="FF142832"/>
      <name val="Montserrat"/>
      <charset val="1"/>
    </font>
    <font>
      <b/>
      <sz val="10"/>
      <color rgb="FF000000"/>
      <name val="Montserrat"/>
      <charset val="1"/>
    </font>
    <font>
      <b/>
      <sz val="12"/>
      <color theme="0"/>
      <name val="Raleway"/>
    </font>
    <font>
      <b/>
      <sz val="14"/>
      <color theme="1"/>
      <name val="Raleway"/>
    </font>
    <font>
      <sz val="10"/>
      <color rgb="FF000000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142832"/>
        <bgColor rgb="FF14283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24FC71"/>
        <bgColor rgb="FF24FC71"/>
      </patternFill>
    </fill>
    <fill>
      <patternFill patternType="solid">
        <fgColor rgb="FFEAF95F"/>
        <bgColor rgb="FFEAF95F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theme="7"/>
        <bgColor theme="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dotted">
        <color rgb="FFFFFFFF"/>
      </left>
      <right style="dotted">
        <color rgb="FFFFFFFF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rgb="FFD9D9D9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rgb="FFD9D9D9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D9D9D9"/>
      </bottom>
      <diagonal/>
    </border>
    <border>
      <left style="thin">
        <color rgb="FFD9D9D9"/>
      </left>
      <right style="thin">
        <color theme="0" tint="-0.14999847407452621"/>
      </right>
      <top/>
      <bottom style="thin">
        <color rgb="FFD9D9D9"/>
      </bottom>
      <diagonal/>
    </border>
    <border>
      <left style="thin">
        <color theme="0" tint="-0.14999847407452621"/>
      </left>
      <right/>
      <top style="thin">
        <color rgb="FFD9D9D9"/>
      </top>
      <bottom style="thin">
        <color rgb="FFD9D9D9"/>
      </bottom>
      <diagonal/>
    </border>
    <border>
      <left style="thin">
        <color theme="0" tint="-0.14999847407452621"/>
      </left>
      <right/>
      <top style="thin">
        <color rgb="FFD9D9D9"/>
      </top>
      <bottom style="thin">
        <color theme="0" tint="-0.14999847407452621"/>
      </bottom>
      <diagonal/>
    </border>
    <border>
      <left/>
      <right/>
      <top style="thin">
        <color rgb="FFD9D9D9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D9D9D9"/>
      </bottom>
      <diagonal/>
    </border>
    <border>
      <left/>
      <right style="thin">
        <color rgb="FFD9D9D9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D9D9D9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0" tint="-0.14999847407452621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theme="0" tint="-0.14999847407452621"/>
      </right>
      <top style="thin">
        <color theme="0" tint="-0.14999847407452621"/>
      </top>
      <bottom style="thin">
        <color rgb="FFD9D9D9"/>
      </bottom>
      <diagonal/>
    </border>
    <border>
      <left style="thin">
        <color rgb="FFD9D9D9"/>
      </left>
      <right style="thin">
        <color theme="0" tint="-0.14999847407452621"/>
      </right>
      <top style="thin">
        <color rgb="FFD9D9D9"/>
      </top>
      <bottom style="thin">
        <color theme="0" tint="-0.14999847407452621"/>
      </bottom>
      <diagonal/>
    </border>
    <border>
      <left style="thin">
        <color rgb="FFD9D9D9"/>
      </left>
      <right style="thin">
        <color theme="0" tint="-0.14999847407452621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theme="0" tint="-0.14999847407452621"/>
      </left>
      <right/>
      <top/>
      <bottom style="thin">
        <color rgb="FFD9D9D9"/>
      </bottom>
      <diagonal/>
    </border>
    <border>
      <left style="thin">
        <color rgb="FFD9D9D9"/>
      </left>
      <right style="thin">
        <color theme="0" tint="-0.14999847407452621"/>
      </right>
      <top/>
      <bottom/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51"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wrapText="1"/>
    </xf>
    <xf numFmtId="14" fontId="1" fillId="2" borderId="0" xfId="0" applyNumberFormat="1" applyFont="1" applyFill="1" applyAlignment="1">
      <alignment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164" fontId="10" fillId="2" borderId="0" xfId="0" applyNumberFormat="1" applyFont="1" applyFill="1" applyAlignment="1">
      <alignment vertical="top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5" fontId="13" fillId="2" borderId="0" xfId="0" applyNumberFormat="1" applyFont="1" applyFill="1" applyAlignment="1">
      <alignment wrapText="1"/>
    </xf>
    <xf numFmtId="0" fontId="14" fillId="2" borderId="0" xfId="0" applyFont="1" applyFill="1" applyAlignment="1">
      <alignment horizontal="center" vertical="center"/>
    </xf>
    <xf numFmtId="1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4" fontId="16" fillId="2" borderId="0" xfId="0" applyNumberFormat="1" applyFont="1" applyFill="1" applyAlignment="1">
      <alignment horizontal="center" wrapText="1"/>
    </xf>
    <xf numFmtId="0" fontId="17" fillId="2" borderId="0" xfId="0" applyFont="1" applyFill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6" fontId="15" fillId="2" borderId="0" xfId="0" applyNumberFormat="1" applyFont="1" applyFill="1" applyAlignment="1">
      <alignment horizontal="center" vertical="center" wrapText="1"/>
    </xf>
    <xf numFmtId="46" fontId="13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19" fillId="3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64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64" fontId="21" fillId="3" borderId="9" xfId="0" applyNumberFormat="1" applyFont="1" applyFill="1" applyBorder="1" applyAlignment="1">
      <alignment vertical="center" wrapText="1"/>
    </xf>
    <xf numFmtId="166" fontId="21" fillId="3" borderId="9" xfId="0" applyNumberFormat="1" applyFont="1" applyFill="1" applyBorder="1" applyAlignment="1">
      <alignment vertical="center" wrapText="1"/>
    </xf>
    <xf numFmtId="0" fontId="21" fillId="3" borderId="9" xfId="0" applyFont="1" applyFill="1" applyBorder="1" applyAlignment="1">
      <alignment vertical="center" wrapText="1"/>
    </xf>
    <xf numFmtId="0" fontId="23" fillId="3" borderId="4" xfId="0" applyFont="1" applyFill="1" applyBorder="1" applyAlignment="1">
      <alignment horizontal="center" vertical="center" wrapText="1"/>
    </xf>
    <xf numFmtId="168" fontId="9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left" vertical="center" wrapText="1"/>
    </xf>
    <xf numFmtId="164" fontId="29" fillId="3" borderId="14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0" fontId="9" fillId="8" borderId="12" xfId="0" applyFont="1" applyFill="1" applyBorder="1" applyAlignment="1">
      <alignment vertical="center" wrapText="1"/>
    </xf>
    <xf numFmtId="0" fontId="19" fillId="4" borderId="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horizontal="left" vertical="center" wrapText="1"/>
    </xf>
    <xf numFmtId="164" fontId="14" fillId="4" borderId="14" xfId="0" applyNumberFormat="1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horizontal="right" vertical="center" wrapText="1"/>
    </xf>
    <xf numFmtId="0" fontId="31" fillId="4" borderId="14" xfId="0" applyFont="1" applyFill="1" applyBorder="1" applyAlignment="1">
      <alignment horizontal="center" vertical="center" wrapText="1"/>
    </xf>
    <xf numFmtId="168" fontId="9" fillId="3" borderId="18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9" fillId="3" borderId="18" xfId="0" applyFont="1" applyFill="1" applyBorder="1" applyAlignment="1">
      <alignment horizontal="left" vertical="center" wrapText="1"/>
    </xf>
    <xf numFmtId="164" fontId="29" fillId="3" borderId="18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vertical="center" wrapText="1"/>
    </xf>
    <xf numFmtId="0" fontId="32" fillId="3" borderId="7" xfId="0" applyFont="1" applyFill="1" applyBorder="1" applyAlignment="1">
      <alignment vertical="center" wrapText="1"/>
    </xf>
    <xf numFmtId="0" fontId="32" fillId="3" borderId="16" xfId="0" applyFont="1" applyFill="1" applyBorder="1" applyAlignment="1">
      <alignment vertical="center" wrapText="1"/>
    </xf>
    <xf numFmtId="164" fontId="29" fillId="3" borderId="25" xfId="0" applyNumberFormat="1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29" fillId="3" borderId="22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 wrapText="1"/>
    </xf>
    <xf numFmtId="164" fontId="29" fillId="3" borderId="37" xfId="0" applyNumberFormat="1" applyFont="1" applyFill="1" applyBorder="1" applyAlignment="1">
      <alignment horizontal="center" wrapText="1"/>
    </xf>
    <xf numFmtId="164" fontId="29" fillId="3" borderId="38" xfId="0" applyNumberFormat="1" applyFont="1" applyFill="1" applyBorder="1" applyAlignment="1">
      <alignment horizontal="center" wrapText="1"/>
    </xf>
    <xf numFmtId="164" fontId="29" fillId="3" borderId="37" xfId="0" applyNumberFormat="1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vertical="center" wrapText="1"/>
    </xf>
    <xf numFmtId="0" fontId="29" fillId="3" borderId="32" xfId="0" applyFont="1" applyFill="1" applyBorder="1" applyAlignment="1">
      <alignment horizontal="center" vertical="center" wrapText="1"/>
    </xf>
    <xf numFmtId="167" fontId="9" fillId="8" borderId="37" xfId="0" applyNumberFormat="1" applyFont="1" applyFill="1" applyBorder="1" applyAlignment="1">
      <alignment vertical="center" wrapText="1"/>
    </xf>
    <xf numFmtId="167" fontId="9" fillId="8" borderId="23" xfId="0" applyNumberFormat="1" applyFont="1" applyFill="1" applyBorder="1" applyAlignment="1">
      <alignment vertical="center" wrapText="1"/>
    </xf>
    <xf numFmtId="167" fontId="9" fillId="8" borderId="31" xfId="0" applyNumberFormat="1" applyFont="1" applyFill="1" applyBorder="1" applyAlignment="1">
      <alignment vertical="center" wrapText="1"/>
    </xf>
    <xf numFmtId="164" fontId="29" fillId="8" borderId="37" xfId="0" applyNumberFormat="1" applyFont="1" applyFill="1" applyBorder="1" applyAlignment="1">
      <alignment horizontal="center" wrapText="1"/>
    </xf>
    <xf numFmtId="0" fontId="29" fillId="8" borderId="21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164" fontId="29" fillId="8" borderId="37" xfId="0" applyNumberFormat="1" applyFont="1" applyFill="1" applyBorder="1" applyAlignment="1">
      <alignment horizontal="center" vertical="center" wrapText="1"/>
    </xf>
    <xf numFmtId="0" fontId="29" fillId="8" borderId="11" xfId="0" applyFont="1" applyFill="1" applyBorder="1" applyAlignment="1">
      <alignment horizontal="center" vertical="center" wrapText="1"/>
    </xf>
    <xf numFmtId="0" fontId="38" fillId="8" borderId="11" xfId="0" applyFont="1" applyFill="1" applyBorder="1" applyAlignment="1">
      <alignment vertical="center" wrapText="1"/>
    </xf>
    <xf numFmtId="0" fontId="9" fillId="8" borderId="25" xfId="0" applyFont="1" applyFill="1" applyBorder="1" applyAlignment="1">
      <alignment vertical="center" wrapText="1"/>
    </xf>
    <xf numFmtId="0" fontId="29" fillId="8" borderId="25" xfId="0" applyFont="1" applyFill="1" applyBorder="1" applyAlignment="1">
      <alignment horizontal="center" vertical="center" wrapText="1"/>
    </xf>
    <xf numFmtId="0" fontId="0" fillId="0" borderId="37" xfId="0" applyBorder="1" applyAlignment="1">
      <alignment wrapText="1"/>
    </xf>
    <xf numFmtId="0" fontId="28" fillId="7" borderId="37" xfId="0" applyFont="1" applyFill="1" applyBorder="1" applyAlignment="1">
      <alignment horizontal="center" vertical="center" wrapText="1"/>
    </xf>
    <xf numFmtId="164" fontId="29" fillId="7" borderId="37" xfId="0" applyNumberFormat="1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164" fontId="29" fillId="8" borderId="42" xfId="0" applyNumberFormat="1" applyFont="1" applyFill="1" applyBorder="1" applyAlignment="1">
      <alignment horizontal="center" vertical="center" wrapText="1"/>
    </xf>
    <xf numFmtId="167" fontId="9" fillId="8" borderId="44" xfId="0" applyNumberFormat="1" applyFont="1" applyFill="1" applyBorder="1" applyAlignment="1">
      <alignment vertical="center" wrapText="1"/>
    </xf>
    <xf numFmtId="0" fontId="29" fillId="8" borderId="19" xfId="0" applyFont="1" applyFill="1" applyBorder="1" applyAlignment="1">
      <alignment horizontal="center" vertical="center" wrapText="1"/>
    </xf>
    <xf numFmtId="167" fontId="9" fillId="8" borderId="19" xfId="0" applyNumberFormat="1" applyFont="1" applyFill="1" applyBorder="1" applyAlignment="1">
      <alignment vertical="center" wrapText="1"/>
    </xf>
    <xf numFmtId="0" fontId="28" fillId="7" borderId="35" xfId="0" applyFont="1" applyFill="1" applyBorder="1" applyAlignment="1">
      <alignment horizontal="center" vertical="center" wrapText="1"/>
    </xf>
    <xf numFmtId="164" fontId="29" fillId="7" borderId="35" xfId="0" applyNumberFormat="1" applyFont="1" applyFill="1" applyBorder="1" applyAlignment="1">
      <alignment horizontal="center" wrapText="1"/>
    </xf>
    <xf numFmtId="164" fontId="10" fillId="2" borderId="0" xfId="0" applyNumberFormat="1" applyFont="1" applyFill="1" applyAlignment="1">
      <alignment horizontal="center" vertical="top" wrapText="1"/>
    </xf>
    <xf numFmtId="0" fontId="19" fillId="3" borderId="19" xfId="0" applyFont="1" applyFill="1" applyBorder="1" applyAlignment="1">
      <alignment vertical="center" wrapText="1"/>
    </xf>
    <xf numFmtId="164" fontId="29" fillId="11" borderId="45" xfId="0" applyNumberFormat="1" applyFont="1" applyFill="1" applyBorder="1" applyAlignment="1">
      <alignment horizontal="center" vertical="center" wrapText="1"/>
    </xf>
    <xf numFmtId="0" fontId="29" fillId="11" borderId="0" xfId="0" applyFont="1" applyFill="1" applyAlignment="1">
      <alignment horizontal="center" vertical="center" wrapText="1"/>
    </xf>
    <xf numFmtId="167" fontId="9" fillId="11" borderId="31" xfId="0" applyNumberFormat="1" applyFont="1" applyFill="1" applyBorder="1" applyAlignment="1">
      <alignment vertical="center" wrapText="1"/>
    </xf>
    <xf numFmtId="164" fontId="29" fillId="11" borderId="42" xfId="0" applyNumberFormat="1" applyFont="1" applyFill="1" applyBorder="1" applyAlignment="1">
      <alignment horizontal="center" vertical="center" wrapText="1"/>
    </xf>
    <xf numFmtId="0" fontId="29" fillId="11" borderId="39" xfId="0" applyFont="1" applyFill="1" applyBorder="1" applyAlignment="1">
      <alignment horizontal="center" vertical="center" wrapText="1"/>
    </xf>
    <xf numFmtId="167" fontId="9" fillId="11" borderId="19" xfId="0" applyNumberFormat="1" applyFont="1" applyFill="1" applyBorder="1" applyAlignment="1">
      <alignment vertical="center" wrapText="1"/>
    </xf>
    <xf numFmtId="167" fontId="9" fillId="11" borderId="37" xfId="0" applyNumberFormat="1" applyFont="1" applyFill="1" applyBorder="1" applyAlignment="1">
      <alignment vertical="center" wrapText="1"/>
    </xf>
    <xf numFmtId="0" fontId="9" fillId="10" borderId="37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22" fillId="3" borderId="46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32" fillId="3" borderId="4" xfId="0" applyFont="1" applyFill="1" applyBorder="1" applyAlignment="1">
      <alignment vertical="center" wrapText="1"/>
    </xf>
    <xf numFmtId="0" fontId="22" fillId="3" borderId="4" xfId="0" applyFont="1" applyFill="1" applyBorder="1" applyAlignment="1">
      <alignment vertical="center" wrapText="1"/>
    </xf>
    <xf numFmtId="0" fontId="33" fillId="3" borderId="4" xfId="0" applyFont="1" applyFill="1" applyBorder="1" applyAlignment="1">
      <alignment vertical="center" wrapText="1"/>
    </xf>
    <xf numFmtId="0" fontId="32" fillId="3" borderId="9" xfId="0" applyFont="1" applyFill="1" applyBorder="1" applyAlignment="1">
      <alignment vertical="center" wrapText="1"/>
    </xf>
    <xf numFmtId="164" fontId="29" fillId="12" borderId="42" xfId="0" applyNumberFormat="1" applyFont="1" applyFill="1" applyBorder="1" applyAlignment="1">
      <alignment horizontal="center" vertical="center" wrapText="1"/>
    </xf>
    <xf numFmtId="0" fontId="29" fillId="12" borderId="39" xfId="0" applyFont="1" applyFill="1" applyBorder="1" applyAlignment="1">
      <alignment horizontal="center" vertical="center" wrapText="1"/>
    </xf>
    <xf numFmtId="167" fontId="9" fillId="12" borderId="23" xfId="0" applyNumberFormat="1" applyFont="1" applyFill="1" applyBorder="1" applyAlignment="1">
      <alignment vertical="center" wrapText="1"/>
    </xf>
    <xf numFmtId="167" fontId="9" fillId="12" borderId="37" xfId="0" applyNumberFormat="1" applyFont="1" applyFill="1" applyBorder="1" applyAlignment="1">
      <alignment vertical="center" wrapText="1"/>
    </xf>
    <xf numFmtId="164" fontId="29" fillId="8" borderId="21" xfId="0" applyNumberFormat="1" applyFont="1" applyFill="1" applyBorder="1" applyAlignment="1">
      <alignment horizontal="center" vertical="center" wrapText="1"/>
    </xf>
    <xf numFmtId="164" fontId="29" fillId="8" borderId="45" xfId="0" applyNumberFormat="1" applyFont="1" applyFill="1" applyBorder="1" applyAlignment="1">
      <alignment horizontal="center" wrapText="1"/>
    </xf>
    <xf numFmtId="164" fontId="29" fillId="8" borderId="42" xfId="0" applyNumberFormat="1" applyFont="1" applyFill="1" applyBorder="1" applyAlignment="1">
      <alignment horizontal="center" wrapText="1"/>
    </xf>
    <xf numFmtId="164" fontId="29" fillId="8" borderId="21" xfId="0" applyNumberFormat="1" applyFont="1" applyFill="1" applyBorder="1" applyAlignment="1">
      <alignment horizontal="center" wrapText="1"/>
    </xf>
    <xf numFmtId="164" fontId="29" fillId="11" borderId="0" xfId="0" applyNumberFormat="1" applyFont="1" applyFill="1" applyAlignment="1">
      <alignment horizontal="center" vertical="center" wrapText="1"/>
    </xf>
    <xf numFmtId="0" fontId="29" fillId="11" borderId="10" xfId="0" applyFont="1" applyFill="1" applyBorder="1" applyAlignment="1">
      <alignment horizontal="center" vertical="center" wrapText="1"/>
    </xf>
    <xf numFmtId="0" fontId="9" fillId="11" borderId="40" xfId="0" applyFont="1" applyFill="1" applyBorder="1" applyAlignment="1">
      <alignment vertical="center" wrapText="1"/>
    </xf>
    <xf numFmtId="0" fontId="9" fillId="11" borderId="11" xfId="0" applyFont="1" applyFill="1" applyBorder="1" applyAlignment="1">
      <alignment vertical="center" wrapText="1"/>
    </xf>
    <xf numFmtId="164" fontId="29" fillId="11" borderId="52" xfId="0" applyNumberFormat="1" applyFont="1" applyFill="1" applyBorder="1" applyAlignment="1">
      <alignment horizontal="center" vertical="center" wrapText="1"/>
    </xf>
    <xf numFmtId="0" fontId="29" fillId="11" borderId="43" xfId="0" applyFont="1" applyFill="1" applyBorder="1" applyAlignment="1">
      <alignment horizontal="center" vertical="center" wrapText="1"/>
    </xf>
    <xf numFmtId="0" fontId="9" fillId="11" borderId="38" xfId="0" applyFont="1" applyFill="1" applyBorder="1" applyAlignment="1">
      <alignment vertical="center" wrapText="1"/>
    </xf>
    <xf numFmtId="0" fontId="29" fillId="11" borderId="37" xfId="0" applyFont="1" applyFill="1" applyBorder="1" applyAlignment="1">
      <alignment horizontal="center" vertical="center" wrapText="1"/>
    </xf>
    <xf numFmtId="0" fontId="9" fillId="11" borderId="37" xfId="0" applyFont="1" applyFill="1" applyBorder="1" applyAlignment="1">
      <alignment vertical="center" wrapText="1"/>
    </xf>
    <xf numFmtId="0" fontId="9" fillId="10" borderId="21" xfId="0" applyFont="1" applyFill="1" applyBorder="1" applyAlignment="1">
      <alignment vertical="center" wrapText="1"/>
    </xf>
    <xf numFmtId="164" fontId="29" fillId="10" borderId="37" xfId="0" applyNumberFormat="1" applyFont="1" applyFill="1" applyBorder="1" applyAlignment="1">
      <alignment horizontal="center" wrapText="1"/>
    </xf>
    <xf numFmtId="0" fontId="29" fillId="10" borderId="37" xfId="0" applyFont="1" applyFill="1" applyBorder="1" applyAlignment="1">
      <alignment horizontal="center" vertical="center" wrapText="1"/>
    </xf>
    <xf numFmtId="0" fontId="28" fillId="10" borderId="37" xfId="0" applyFont="1" applyFill="1" applyBorder="1" applyAlignment="1">
      <alignment horizontal="center" vertical="center" wrapText="1"/>
    </xf>
    <xf numFmtId="164" fontId="29" fillId="10" borderId="38" xfId="0" applyNumberFormat="1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  <xf numFmtId="164" fontId="29" fillId="12" borderId="21" xfId="0" applyNumberFormat="1" applyFont="1" applyFill="1" applyBorder="1" applyAlignment="1">
      <alignment horizontal="center" vertical="center" wrapText="1"/>
    </xf>
    <xf numFmtId="0" fontId="29" fillId="12" borderId="37" xfId="0" applyFont="1" applyFill="1" applyBorder="1" applyAlignment="1">
      <alignment horizontal="center" vertical="center" wrapText="1"/>
    </xf>
    <xf numFmtId="0" fontId="9" fillId="12" borderId="37" xfId="0" applyFont="1" applyFill="1" applyBorder="1" applyAlignment="1">
      <alignment vertical="center" wrapText="1"/>
    </xf>
    <xf numFmtId="0" fontId="9" fillId="12" borderId="11" xfId="0" applyFont="1" applyFill="1" applyBorder="1" applyAlignment="1">
      <alignment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vertical="center" wrapText="1"/>
    </xf>
    <xf numFmtId="0" fontId="9" fillId="10" borderId="54" xfId="0" applyFont="1" applyFill="1" applyBorder="1" applyAlignment="1">
      <alignment vertical="center" wrapText="1"/>
    </xf>
    <xf numFmtId="0" fontId="32" fillId="3" borderId="0" xfId="0" applyFont="1" applyFill="1" applyAlignment="1">
      <alignment vertical="center" wrapText="1"/>
    </xf>
    <xf numFmtId="164" fontId="29" fillId="11" borderId="37" xfId="0" applyNumberFormat="1" applyFont="1" applyFill="1" applyBorder="1" applyAlignment="1">
      <alignment horizontal="center" wrapText="1"/>
    </xf>
    <xf numFmtId="164" fontId="29" fillId="11" borderId="37" xfId="0" applyNumberFormat="1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164" fontId="13" fillId="5" borderId="0" xfId="0" applyNumberFormat="1" applyFont="1" applyFill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164" fontId="15" fillId="1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top" wrapText="1"/>
    </xf>
    <xf numFmtId="0" fontId="0" fillId="0" borderId="0" xfId="0" applyAlignment="1">
      <alignment wrapText="1"/>
    </xf>
    <xf numFmtId="0" fontId="8" fillId="0" borderId="7" xfId="0" applyFont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4" fontId="26" fillId="6" borderId="0" xfId="0" applyNumberFormat="1" applyFont="1" applyFill="1" applyAlignment="1">
      <alignment horizontal="center" vertical="center" wrapText="1"/>
    </xf>
    <xf numFmtId="0" fontId="9" fillId="8" borderId="37" xfId="0" applyFont="1" applyFill="1" applyBorder="1" applyAlignment="1">
      <alignment vertical="center" wrapText="1"/>
    </xf>
    <xf numFmtId="0" fontId="30" fillId="8" borderId="20" xfId="0" applyFont="1" applyFill="1" applyBorder="1" applyAlignment="1">
      <alignment horizontal="left" vertical="center" wrapText="1"/>
    </xf>
    <xf numFmtId="0" fontId="30" fillId="8" borderId="37" xfId="0" applyFont="1" applyFill="1" applyBorder="1" applyAlignment="1">
      <alignment horizontal="left" vertical="center" wrapText="1"/>
    </xf>
    <xf numFmtId="0" fontId="30" fillId="11" borderId="47" xfId="0" applyFont="1" applyFill="1" applyBorder="1" applyAlignment="1">
      <alignment horizontal="left" vertical="center" wrapText="1"/>
    </xf>
    <xf numFmtId="0" fontId="30" fillId="11" borderId="49" xfId="0" applyFont="1" applyFill="1" applyBorder="1" applyAlignment="1">
      <alignment horizontal="left" vertical="center" wrapText="1"/>
    </xf>
    <xf numFmtId="0" fontId="25" fillId="5" borderId="0" xfId="0" applyFont="1" applyFill="1" applyAlignment="1">
      <alignment horizontal="right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30" fillId="8" borderId="47" xfId="0" applyFont="1" applyFill="1" applyBorder="1" applyAlignment="1">
      <alignment horizontal="left" vertical="center" wrapText="1"/>
    </xf>
    <xf numFmtId="0" fontId="30" fillId="8" borderId="49" xfId="0" applyFont="1" applyFill="1" applyBorder="1" applyAlignment="1">
      <alignment horizontal="left" vertical="center" wrapText="1"/>
    </xf>
    <xf numFmtId="0" fontId="30" fillId="8" borderId="30" xfId="0" applyFont="1" applyFill="1" applyBorder="1" applyAlignment="1">
      <alignment horizontal="left" vertical="center" wrapText="1"/>
    </xf>
    <xf numFmtId="0" fontId="30" fillId="8" borderId="50" xfId="0" applyFont="1" applyFill="1" applyBorder="1" applyAlignment="1">
      <alignment horizontal="left" vertical="center" wrapText="1"/>
    </xf>
    <xf numFmtId="0" fontId="30" fillId="11" borderId="48" xfId="0" applyFont="1" applyFill="1" applyBorder="1" applyAlignment="1">
      <alignment horizontal="left" vertical="center" wrapText="1"/>
    </xf>
    <xf numFmtId="0" fontId="30" fillId="11" borderId="51" xfId="0" applyFont="1" applyFill="1" applyBorder="1" applyAlignment="1">
      <alignment horizontal="left" vertical="center" wrapText="1"/>
    </xf>
    <xf numFmtId="0" fontId="30" fillId="8" borderId="21" xfId="0" applyFont="1" applyFill="1" applyBorder="1" applyAlignment="1">
      <alignment horizontal="left" vertical="center" wrapText="1"/>
    </xf>
    <xf numFmtId="0" fontId="40" fillId="3" borderId="2" xfId="1" applyFont="1" applyFill="1" applyBorder="1" applyAlignment="1">
      <alignment horizontal="center" vertical="center" wrapText="1"/>
    </xf>
    <xf numFmtId="0" fontId="30" fillId="8" borderId="44" xfId="0" applyFont="1" applyFill="1" applyBorder="1" applyAlignment="1">
      <alignment horizontal="left" wrapText="1"/>
    </xf>
    <xf numFmtId="0" fontId="30" fillId="11" borderId="19" xfId="0" applyFont="1" applyFill="1" applyBorder="1" applyAlignment="1">
      <alignment horizontal="left" vertical="center" wrapText="1"/>
    </xf>
    <xf numFmtId="0" fontId="27" fillId="5" borderId="0" xfId="0" applyFont="1" applyFill="1" applyAlignment="1">
      <alignment horizontal="left" vertical="center" wrapText="1"/>
    </xf>
    <xf numFmtId="0" fontId="30" fillId="3" borderId="17" xfId="0" applyFont="1" applyFill="1" applyBorder="1" applyAlignment="1">
      <alignment horizontal="left" vertical="center" wrapText="1"/>
    </xf>
    <xf numFmtId="0" fontId="30" fillId="3" borderId="28" xfId="0" applyFont="1" applyFill="1" applyBorder="1" applyAlignment="1">
      <alignment horizontal="left" vertical="center" wrapText="1"/>
    </xf>
    <xf numFmtId="0" fontId="30" fillId="10" borderId="17" xfId="0" applyFont="1" applyFill="1" applyBorder="1" applyAlignment="1">
      <alignment horizontal="left" vertical="center" wrapText="1"/>
    </xf>
    <xf numFmtId="0" fontId="30" fillId="10" borderId="28" xfId="0" applyFont="1" applyFill="1" applyBorder="1" applyAlignment="1">
      <alignment horizontal="left" vertical="center" wrapText="1"/>
    </xf>
    <xf numFmtId="0" fontId="30" fillId="3" borderId="30" xfId="0" applyFont="1" applyFill="1" applyBorder="1" applyAlignment="1">
      <alignment horizontal="left" vertical="center" wrapText="1"/>
    </xf>
    <xf numFmtId="0" fontId="30" fillId="3" borderId="29" xfId="0" applyFont="1" applyFill="1" applyBorder="1" applyAlignment="1">
      <alignment horizontal="left" vertical="center" wrapText="1"/>
    </xf>
    <xf numFmtId="0" fontId="30" fillId="3" borderId="13" xfId="0" applyFont="1" applyFill="1" applyBorder="1" applyAlignment="1">
      <alignment horizontal="left" vertical="center" wrapText="1"/>
    </xf>
    <xf numFmtId="0" fontId="30" fillId="3" borderId="53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41" fillId="7" borderId="19" xfId="1" applyFont="1" applyFill="1" applyBorder="1" applyAlignment="1">
      <alignment horizontal="left" vertical="center" wrapText="1"/>
    </xf>
    <xf numFmtId="167" fontId="9" fillId="7" borderId="37" xfId="0" applyNumberFormat="1" applyFont="1" applyFill="1" applyBorder="1" applyAlignment="1">
      <alignment vertical="center" wrapText="1"/>
    </xf>
    <xf numFmtId="0" fontId="41" fillId="7" borderId="44" xfId="1" applyFont="1" applyFill="1" applyBorder="1" applyAlignment="1">
      <alignment horizontal="left" vertical="center" wrapText="1"/>
    </xf>
    <xf numFmtId="167" fontId="9" fillId="7" borderId="35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0" fillId="3" borderId="4" xfId="1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left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5" xfId="0" applyFont="1" applyFill="1" applyBorder="1" applyAlignment="1">
      <alignment horizontal="center" vertical="center" wrapText="1"/>
    </xf>
    <xf numFmtId="0" fontId="43" fillId="11" borderId="37" xfId="0" applyFont="1" applyFill="1" applyBorder="1" applyAlignment="1">
      <alignment horizontal="left" vertical="center" wrapText="1"/>
    </xf>
    <xf numFmtId="0" fontId="30" fillId="11" borderId="37" xfId="0" applyFont="1" applyFill="1" applyBorder="1" applyAlignment="1">
      <alignment horizontal="left" vertical="center" wrapText="1"/>
    </xf>
    <xf numFmtId="0" fontId="42" fillId="11" borderId="35" xfId="0" applyFont="1" applyFill="1" applyBorder="1" applyAlignment="1">
      <alignment horizontal="center" vertical="center" wrapText="1"/>
    </xf>
    <xf numFmtId="0" fontId="28" fillId="11" borderId="38" xfId="0" applyFont="1" applyFill="1" applyBorder="1" applyAlignment="1">
      <alignment horizontal="center" vertical="center" wrapText="1"/>
    </xf>
    <xf numFmtId="0" fontId="43" fillId="12" borderId="37" xfId="0" applyFont="1" applyFill="1" applyBorder="1" applyAlignment="1">
      <alignment horizontal="left" vertical="center" wrapText="1"/>
    </xf>
    <xf numFmtId="0" fontId="30" fillId="12" borderId="37" xfId="0" applyFont="1" applyFill="1" applyBorder="1" applyAlignment="1">
      <alignment horizontal="left" vertical="center" wrapText="1"/>
    </xf>
    <xf numFmtId="0" fontId="30" fillId="8" borderId="39" xfId="0" applyFont="1" applyFill="1" applyBorder="1" applyAlignment="1">
      <alignment horizontal="left" vertical="center" wrapText="1"/>
    </xf>
    <xf numFmtId="0" fontId="30" fillId="8" borderId="42" xfId="0" applyFont="1" applyFill="1" applyBorder="1" applyAlignment="1">
      <alignment horizontal="left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42" fillId="10" borderId="37" xfId="0" applyFont="1" applyFill="1" applyBorder="1" applyAlignment="1">
      <alignment horizontal="center" vertical="center" wrapText="1"/>
    </xf>
    <xf numFmtId="0" fontId="30" fillId="8" borderId="20" xfId="0" applyFont="1" applyFill="1" applyBorder="1" applyAlignment="1">
      <alignment horizontal="left" wrapText="1"/>
    </xf>
    <xf numFmtId="0" fontId="30" fillId="8" borderId="21" xfId="0" applyFont="1" applyFill="1" applyBorder="1" applyAlignment="1">
      <alignment horizontal="left" wrapText="1"/>
    </xf>
    <xf numFmtId="0" fontId="30" fillId="12" borderId="19" xfId="0" applyFont="1" applyFill="1" applyBorder="1" applyAlignment="1">
      <alignment horizontal="left" vertical="center" wrapText="1"/>
    </xf>
    <xf numFmtId="0" fontId="30" fillId="12" borderId="21" xfId="0" applyFont="1" applyFill="1" applyBorder="1" applyAlignment="1">
      <alignment horizontal="left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 wrapText="1"/>
    </xf>
    <xf numFmtId="0" fontId="28" fillId="11" borderId="35" xfId="0" applyFont="1" applyFill="1" applyBorder="1" applyAlignment="1">
      <alignment horizontal="center" vertical="center" wrapText="1"/>
    </xf>
    <xf numFmtId="0" fontId="28" fillId="11" borderId="36" xfId="0" applyFont="1" applyFill="1" applyBorder="1" applyAlignment="1">
      <alignment horizontal="center" vertical="center" wrapText="1"/>
    </xf>
    <xf numFmtId="0" fontId="30" fillId="10" borderId="20" xfId="0" applyFont="1" applyFill="1" applyBorder="1" applyAlignment="1">
      <alignment horizontal="left" vertical="center" wrapText="1"/>
    </xf>
    <xf numFmtId="0" fontId="30" fillId="10" borderId="21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vertical="center" wrapText="1"/>
    </xf>
    <xf numFmtId="0" fontId="30" fillId="11" borderId="19" xfId="0" applyFont="1" applyFill="1" applyBorder="1" applyAlignment="1">
      <alignment horizontal="left" wrapText="1"/>
    </xf>
    <xf numFmtId="0" fontId="30" fillId="11" borderId="21" xfId="0" applyFont="1" applyFill="1" applyBorder="1" applyAlignment="1">
      <alignment horizontal="left" wrapText="1"/>
    </xf>
    <xf numFmtId="0" fontId="28" fillId="3" borderId="37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30" fillId="8" borderId="19" xfId="0" applyFont="1" applyFill="1" applyBorder="1" applyAlignment="1">
      <alignment horizontal="left" wrapText="1"/>
    </xf>
    <xf numFmtId="0" fontId="30" fillId="3" borderId="47" xfId="0" applyFont="1" applyFill="1" applyBorder="1" applyAlignment="1">
      <alignment horizontal="left" vertical="center" wrapText="1"/>
    </xf>
    <xf numFmtId="0" fontId="30" fillId="3" borderId="26" xfId="0" applyFont="1" applyFill="1" applyBorder="1" applyAlignment="1">
      <alignment horizontal="left" vertical="center" wrapText="1"/>
    </xf>
    <xf numFmtId="0" fontId="30" fillId="3" borderId="20" xfId="0" applyFont="1" applyFill="1" applyBorder="1" applyAlignment="1">
      <alignment horizontal="left" vertical="center" wrapText="1"/>
    </xf>
    <xf numFmtId="0" fontId="30" fillId="3" borderId="37" xfId="0" applyFont="1" applyFill="1" applyBorder="1" applyAlignment="1">
      <alignment horizontal="left" vertical="center" wrapText="1"/>
    </xf>
    <xf numFmtId="0" fontId="44" fillId="9" borderId="0" xfId="0" applyFont="1" applyFill="1" applyAlignment="1">
      <alignment horizontal="left" vertical="center" wrapText="1"/>
    </xf>
    <xf numFmtId="0" fontId="15" fillId="13" borderId="24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left" vertical="center" wrapText="1"/>
    </xf>
    <xf numFmtId="14" fontId="45" fillId="14" borderId="0" xfId="0" applyNumberFormat="1" applyFont="1" applyFill="1" applyAlignment="1">
      <alignment horizontal="center" vertical="center" wrapText="1"/>
    </xf>
    <xf numFmtId="0" fontId="44" fillId="9" borderId="0" xfId="0" applyFont="1" applyFill="1" applyAlignment="1">
      <alignment horizontal="right" vertical="center" wrapText="1"/>
    </xf>
  </cellXfs>
  <cellStyles count="2">
    <cellStyle name="Hyperlink" xfId="1" xr:uid="{00000000-000B-0000-0000-000008000000}"/>
    <cellStyle name="Normal" xfId="0" builtinId="0"/>
  </cellStyles>
  <dxfs count="12">
    <dxf>
      <font>
        <color rgb="FFFFFFFF"/>
      </font>
      <fill>
        <patternFill patternType="solid">
          <fgColor rgb="FFFF5757"/>
          <bgColor rgb="FFFF5757"/>
        </patternFill>
      </fill>
    </dxf>
    <dxf>
      <font>
        <color rgb="FFFFFFFF"/>
      </font>
      <fill>
        <patternFill patternType="solid">
          <fgColor rgb="FFFF5757"/>
          <bgColor rgb="FFFF5757"/>
        </patternFill>
      </fill>
    </dxf>
    <dxf>
      <font>
        <color rgb="FFFFFFFF"/>
      </font>
      <fill>
        <patternFill patternType="solid">
          <fgColor rgb="FFFF5757"/>
          <bgColor rgb="FFFF5757"/>
        </patternFill>
      </fill>
    </dxf>
    <dxf>
      <font>
        <b/>
        <color rgb="FF666666"/>
      </font>
      <fill>
        <patternFill patternType="solid">
          <fgColor rgb="FF53F3E0"/>
          <bgColor rgb="FF53F3E0"/>
        </patternFill>
      </fill>
    </dxf>
    <dxf>
      <font>
        <b/>
        <color rgb="FFFFFFFF"/>
      </font>
      <fill>
        <patternFill patternType="solid">
          <fgColor rgb="FF850CFF"/>
          <bgColor rgb="FF850CFF"/>
        </patternFill>
      </fill>
    </dxf>
    <dxf>
      <font>
        <b/>
        <color rgb="FF666666"/>
      </font>
      <fill>
        <patternFill patternType="solid">
          <fgColor rgb="FF53F3E0"/>
          <bgColor rgb="FF53F3E0"/>
        </patternFill>
      </fill>
    </dxf>
    <dxf>
      <font>
        <b/>
        <color rgb="FFFFFFFF"/>
      </font>
      <fill>
        <patternFill patternType="solid">
          <fgColor rgb="FF850CFF"/>
          <bgColor rgb="FF850CFF"/>
        </patternFill>
      </fill>
    </dxf>
    <dxf>
      <font>
        <b/>
        <color rgb="FF666666"/>
      </font>
      <fill>
        <patternFill patternType="solid">
          <fgColor rgb="FF53F3E0"/>
          <bgColor rgb="FF53F3E0"/>
        </patternFill>
      </fill>
    </dxf>
    <dxf>
      <font>
        <b/>
        <color rgb="FFFFFFFF"/>
      </font>
      <fill>
        <patternFill patternType="solid">
          <fgColor rgb="FF850CFF"/>
          <bgColor rgb="FF850CFF"/>
        </patternFill>
      </fill>
    </dxf>
    <dxf>
      <font>
        <b/>
        <color rgb="FFFFFFFF"/>
      </font>
      <fill>
        <patternFill patternType="solid">
          <fgColor rgb="FFFF5757"/>
          <bgColor rgb="FFFF5757"/>
        </patternFill>
      </fill>
    </dxf>
    <dxf>
      <font>
        <b/>
        <color rgb="FF666666"/>
      </font>
      <fill>
        <patternFill patternType="solid">
          <fgColor rgb="FF53F3E0"/>
          <bgColor rgb="FF53F3E0"/>
        </patternFill>
      </fill>
    </dxf>
    <dxf>
      <font>
        <b/>
        <color rgb="FFFFFFFF"/>
      </font>
      <fill>
        <patternFill patternType="solid">
          <fgColor rgb="FF850CFF"/>
          <bgColor rgb="FF850CFF"/>
        </patternFill>
      </fill>
    </dxf>
  </dxfs>
  <tableStyles count="0" defaultTableStyle="TableStyleMedium2" defaultPivotStyle="PivotStyleLight16"/>
  <colors>
    <mruColors>
      <color rgb="FF8064A2"/>
      <color rgb="FFFCE5CD"/>
      <color rgb="FF24FC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504825" cy="2857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447675</xdr:colOff>
      <xdr:row>7</xdr:row>
      <xdr:rowOff>190500</xdr:rowOff>
    </xdr:from>
    <xdr:to>
      <xdr:col>9</xdr:col>
      <xdr:colOff>38100</xdr:colOff>
      <xdr:row>28</xdr:row>
      <xdr:rowOff>219075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89FEA4C-644B-6269-B060-DF22E98AC23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2500" b="12143"/>
        <a:stretch/>
      </xdr:blipFill>
      <xdr:spPr>
        <a:xfrm>
          <a:off x="876300" y="2790825"/>
          <a:ext cx="11811000" cy="5029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590675" cy="8382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104775"/>
          <a:ext cx="1590675" cy="838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et.google.com/myt-hnmt-zwm" TargetMode="External"/><Relationship Id="rId3" Type="http://schemas.openxmlformats.org/officeDocument/2006/relationships/hyperlink" Target="https://discord.gg/T2Kur5cAuf" TargetMode="External"/><Relationship Id="rId7" Type="http://schemas.openxmlformats.org/officeDocument/2006/relationships/hyperlink" Target="https://grupocaelum.typeform.com/to/IaXPOiWV" TargetMode="External"/><Relationship Id="rId2" Type="http://schemas.openxmlformats.org/officeDocument/2006/relationships/hyperlink" Target="https://discord.gg/5y3n275m3W" TargetMode="External"/><Relationship Id="rId1" Type="http://schemas.openxmlformats.org/officeDocument/2006/relationships/hyperlink" Target="https://discord.gg/5y3n275m3W" TargetMode="External"/><Relationship Id="rId6" Type="http://schemas.openxmlformats.org/officeDocument/2006/relationships/hyperlink" Target="https://grupocaelum.typeform.com/to/TW50jFqw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teams.microsoft.com/meet/212816293453?p=45aBVq70t9Laj6e3i8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discord.gg/T2Kur5cAuf" TargetMode="External"/><Relationship Id="rId9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42832"/>
    <outlinePr summaryBelow="0" summaryRight="0"/>
  </sheetPr>
  <dimension ref="A1:K32"/>
  <sheetViews>
    <sheetView showGridLines="0" tabSelected="1" workbookViewId="0">
      <pane ySplit="5" topLeftCell="A6" activePane="bottomLeft" state="frozen"/>
      <selection pane="bottomLeft" activeCell="G34" sqref="G34"/>
    </sheetView>
  </sheetViews>
  <sheetFormatPr defaultColWidth="12.54296875" defaultRowHeight="15" customHeight="1" x14ac:dyDescent="0.25"/>
  <cols>
    <col min="1" max="1" width="6.453125" customWidth="1"/>
    <col min="2" max="2" width="7.453125" customWidth="1"/>
    <col min="3" max="3" width="24.54296875" customWidth="1"/>
    <col min="4" max="4" width="5.453125" customWidth="1"/>
    <col min="5" max="5" width="8.453125" customWidth="1"/>
    <col min="6" max="6" width="44.1796875" customWidth="1"/>
    <col min="7" max="7" width="17.7265625" customWidth="1"/>
    <col min="8" max="8" width="16.54296875" customWidth="1"/>
    <col min="9" max="9" width="59" customWidth="1"/>
    <col min="10" max="11" width="6.453125" customWidth="1"/>
  </cols>
  <sheetData>
    <row r="1" spans="1:11" ht="12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75">
      <c r="A2" s="1"/>
      <c r="B2" s="1"/>
      <c r="C2" s="164"/>
      <c r="D2" s="1"/>
      <c r="E2" s="165" t="s">
        <v>0</v>
      </c>
      <c r="F2" s="162"/>
      <c r="G2" s="162"/>
      <c r="H2" s="3"/>
      <c r="I2" s="4"/>
      <c r="J2" s="1"/>
      <c r="K2" s="1"/>
    </row>
    <row r="3" spans="1:11" ht="22.5" customHeight="1" x14ac:dyDescent="0.65">
      <c r="A3" s="1"/>
      <c r="B3" s="1"/>
      <c r="C3" s="162"/>
      <c r="D3" s="1"/>
      <c r="E3" s="166" t="s">
        <v>1</v>
      </c>
      <c r="F3" s="162"/>
      <c r="G3" s="1"/>
      <c r="H3" s="1"/>
      <c r="I3" s="1"/>
      <c r="J3" s="1"/>
      <c r="K3" s="1"/>
    </row>
    <row r="4" spans="1:11" ht="12.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6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7"/>
    </row>
    <row r="6" spans="1:11" ht="22.5" customHeight="1" x14ac:dyDescent="0.25">
      <c r="A6" s="8"/>
      <c r="B6" s="167" t="s">
        <v>2</v>
      </c>
      <c r="C6" s="168"/>
      <c r="D6" s="168"/>
      <c r="E6" s="168"/>
      <c r="F6" s="168"/>
      <c r="G6" s="168"/>
      <c r="H6" s="168"/>
      <c r="I6" s="169"/>
      <c r="J6" s="6"/>
      <c r="K6" s="9"/>
    </row>
    <row r="7" spans="1:11" ht="100.5" customHeight="1" x14ac:dyDescent="0.25">
      <c r="A7" s="8"/>
      <c r="B7" s="170" t="s">
        <v>3</v>
      </c>
      <c r="C7" s="171"/>
      <c r="D7" s="171"/>
      <c r="E7" s="171"/>
      <c r="F7" s="171"/>
      <c r="G7" s="171"/>
      <c r="H7" s="171"/>
      <c r="I7" s="171"/>
      <c r="J7" s="171"/>
      <c r="K7" s="172"/>
    </row>
    <row r="8" spans="1:11" ht="18.75" customHeight="1" x14ac:dyDescent="0.25">
      <c r="A8" s="8"/>
      <c r="B8" s="161"/>
      <c r="C8" s="162"/>
      <c r="D8" s="162"/>
      <c r="E8" s="162"/>
      <c r="F8" s="162"/>
      <c r="G8" s="162"/>
      <c r="H8" s="162"/>
      <c r="I8" s="162"/>
      <c r="J8" s="6"/>
      <c r="K8" s="9"/>
    </row>
    <row r="9" spans="1:11" ht="18.75" customHeight="1" x14ac:dyDescent="0.25">
      <c r="A9" s="8"/>
      <c r="B9" s="162"/>
      <c r="C9" s="162"/>
      <c r="D9" s="162"/>
      <c r="E9" s="162"/>
      <c r="F9" s="162"/>
      <c r="G9" s="162"/>
      <c r="H9" s="162"/>
      <c r="I9" s="162"/>
      <c r="J9" s="6"/>
      <c r="K9" s="9"/>
    </row>
    <row r="10" spans="1:11" ht="18.75" customHeight="1" x14ac:dyDescent="0.25">
      <c r="A10" s="8"/>
      <c r="B10" s="162"/>
      <c r="C10" s="162"/>
      <c r="D10" s="162"/>
      <c r="E10" s="162"/>
      <c r="F10" s="162"/>
      <c r="G10" s="162"/>
      <c r="H10" s="162"/>
      <c r="I10" s="162"/>
      <c r="J10" s="6"/>
      <c r="K10" s="9"/>
    </row>
    <row r="11" spans="1:11" ht="18.75" customHeight="1" x14ac:dyDescent="0.25">
      <c r="A11" s="8"/>
      <c r="B11" s="162"/>
      <c r="C11" s="162"/>
      <c r="D11" s="162"/>
      <c r="E11" s="162"/>
      <c r="F11" s="162"/>
      <c r="G11" s="162"/>
      <c r="H11" s="162"/>
      <c r="I11" s="162"/>
      <c r="J11" s="6"/>
      <c r="K11" s="9"/>
    </row>
    <row r="12" spans="1:11" ht="18.75" customHeight="1" x14ac:dyDescent="0.25">
      <c r="A12" s="8"/>
      <c r="B12" s="162"/>
      <c r="C12" s="162"/>
      <c r="D12" s="162"/>
      <c r="E12" s="162"/>
      <c r="F12" s="162"/>
      <c r="G12" s="162"/>
      <c r="H12" s="162"/>
      <c r="I12" s="162"/>
      <c r="J12" s="6"/>
      <c r="K12" s="9"/>
    </row>
    <row r="13" spans="1:11" ht="18.75" customHeight="1" x14ac:dyDescent="0.25">
      <c r="A13" s="8"/>
      <c r="B13" s="162"/>
      <c r="C13" s="162"/>
      <c r="D13" s="162"/>
      <c r="E13" s="162"/>
      <c r="F13" s="162"/>
      <c r="G13" s="162"/>
      <c r="H13" s="162"/>
      <c r="I13" s="162"/>
      <c r="J13" s="6"/>
      <c r="K13" s="9"/>
    </row>
    <row r="14" spans="1:11" ht="18.75" customHeight="1" x14ac:dyDescent="0.25">
      <c r="A14" s="8"/>
      <c r="B14" s="162"/>
      <c r="C14" s="162"/>
      <c r="D14" s="162"/>
      <c r="E14" s="162"/>
      <c r="F14" s="162"/>
      <c r="G14" s="162"/>
      <c r="H14" s="162"/>
      <c r="I14" s="162"/>
      <c r="J14" s="6"/>
      <c r="K14" s="9"/>
    </row>
    <row r="15" spans="1:11" ht="18.75" customHeight="1" x14ac:dyDescent="0.25">
      <c r="A15" s="8"/>
      <c r="B15" s="162"/>
      <c r="C15" s="162"/>
      <c r="D15" s="162"/>
      <c r="E15" s="162"/>
      <c r="F15" s="162"/>
      <c r="G15" s="162"/>
      <c r="H15" s="162"/>
      <c r="I15" s="162"/>
      <c r="J15" s="6"/>
      <c r="K15" s="9"/>
    </row>
    <row r="16" spans="1:11" ht="18.75" customHeight="1" x14ac:dyDescent="0.25">
      <c r="A16" s="8"/>
      <c r="B16" s="162"/>
      <c r="C16" s="162"/>
      <c r="D16" s="162"/>
      <c r="E16" s="162"/>
      <c r="F16" s="162"/>
      <c r="G16" s="162"/>
      <c r="H16" s="162"/>
      <c r="I16" s="162"/>
      <c r="J16" s="6"/>
      <c r="K16" s="9"/>
    </row>
    <row r="17" spans="1:11" ht="18.75" customHeight="1" x14ac:dyDescent="0.25">
      <c r="A17" s="8"/>
      <c r="B17" s="162"/>
      <c r="C17" s="162"/>
      <c r="D17" s="162"/>
      <c r="E17" s="162"/>
      <c r="F17" s="162"/>
      <c r="G17" s="162"/>
      <c r="H17" s="162"/>
      <c r="I17" s="162"/>
      <c r="J17" s="6"/>
      <c r="K17" s="9"/>
    </row>
    <row r="18" spans="1:11" ht="18.75" customHeight="1" x14ac:dyDescent="0.25">
      <c r="A18" s="8"/>
      <c r="B18" s="162"/>
      <c r="C18" s="162"/>
      <c r="D18" s="162"/>
      <c r="E18" s="162"/>
      <c r="F18" s="162"/>
      <c r="G18" s="162"/>
      <c r="H18" s="162"/>
      <c r="I18" s="162"/>
      <c r="J18" s="6"/>
      <c r="K18" s="8"/>
    </row>
    <row r="19" spans="1:11" ht="18.75" customHeight="1" x14ac:dyDescent="0.25">
      <c r="A19" s="8"/>
      <c r="B19" s="162"/>
      <c r="C19" s="162"/>
      <c r="D19" s="162"/>
      <c r="E19" s="162"/>
      <c r="F19" s="162"/>
      <c r="G19" s="162"/>
      <c r="H19" s="162"/>
      <c r="I19" s="162"/>
      <c r="J19" s="6"/>
      <c r="K19" s="9"/>
    </row>
    <row r="20" spans="1:11" ht="18.75" customHeight="1" x14ac:dyDescent="0.25">
      <c r="A20" s="8"/>
      <c r="B20" s="162"/>
      <c r="C20" s="162"/>
      <c r="D20" s="162"/>
      <c r="E20" s="162"/>
      <c r="F20" s="162"/>
      <c r="G20" s="162"/>
      <c r="H20" s="162"/>
      <c r="I20" s="162"/>
      <c r="J20" s="6"/>
      <c r="K20" s="9"/>
    </row>
    <row r="21" spans="1:11" ht="18.75" customHeight="1" x14ac:dyDescent="0.25">
      <c r="A21" s="8"/>
      <c r="B21" s="162"/>
      <c r="C21" s="162"/>
      <c r="D21" s="162"/>
      <c r="E21" s="162"/>
      <c r="F21" s="162"/>
      <c r="G21" s="162"/>
      <c r="H21" s="162"/>
      <c r="I21" s="162"/>
      <c r="J21" s="6"/>
      <c r="K21" s="9"/>
    </row>
    <row r="22" spans="1:11" ht="18.75" customHeight="1" x14ac:dyDescent="0.25">
      <c r="A22" s="8"/>
      <c r="B22" s="162"/>
      <c r="C22" s="162"/>
      <c r="D22" s="162"/>
      <c r="E22" s="162"/>
      <c r="F22" s="162"/>
      <c r="G22" s="162"/>
      <c r="H22" s="162"/>
      <c r="I22" s="162"/>
      <c r="J22" s="6"/>
      <c r="K22" s="9"/>
    </row>
    <row r="23" spans="1:11" ht="18.75" customHeight="1" x14ac:dyDescent="0.25">
      <c r="A23" s="8"/>
      <c r="B23" s="162"/>
      <c r="C23" s="162"/>
      <c r="D23" s="162"/>
      <c r="E23" s="162"/>
      <c r="F23" s="162"/>
      <c r="G23" s="162"/>
      <c r="H23" s="162"/>
      <c r="I23" s="162"/>
      <c r="J23" s="6"/>
      <c r="K23" s="9"/>
    </row>
    <row r="24" spans="1:11" ht="18.75" customHeight="1" x14ac:dyDescent="0.25">
      <c r="A24" s="8"/>
      <c r="B24" s="162"/>
      <c r="C24" s="162"/>
      <c r="D24" s="162"/>
      <c r="E24" s="162"/>
      <c r="F24" s="162"/>
      <c r="G24" s="162"/>
      <c r="H24" s="162"/>
      <c r="I24" s="162"/>
      <c r="J24" s="6"/>
      <c r="K24" s="9"/>
    </row>
    <row r="25" spans="1:11" ht="18.75" customHeight="1" x14ac:dyDescent="0.25">
      <c r="A25" s="8"/>
      <c r="B25" s="162"/>
      <c r="C25" s="162"/>
      <c r="D25" s="162"/>
      <c r="E25" s="162"/>
      <c r="F25" s="162"/>
      <c r="G25" s="162"/>
      <c r="H25" s="162"/>
      <c r="I25" s="162"/>
      <c r="J25" s="10"/>
      <c r="K25" s="9"/>
    </row>
    <row r="26" spans="1:11" ht="18.75" customHeight="1" x14ac:dyDescent="0.25">
      <c r="A26" s="8"/>
      <c r="B26" s="162"/>
      <c r="C26" s="162"/>
      <c r="D26" s="162"/>
      <c r="E26" s="162"/>
      <c r="F26" s="162"/>
      <c r="G26" s="162"/>
      <c r="H26" s="162"/>
      <c r="I26" s="162"/>
      <c r="J26" s="10"/>
      <c r="K26" s="9"/>
    </row>
    <row r="27" spans="1:11" ht="18.75" customHeight="1" x14ac:dyDescent="0.25">
      <c r="A27" s="8"/>
      <c r="B27" s="162"/>
      <c r="C27" s="162"/>
      <c r="D27" s="162"/>
      <c r="E27" s="162"/>
      <c r="F27" s="162"/>
      <c r="G27" s="162"/>
      <c r="H27" s="162"/>
      <c r="I27" s="162"/>
      <c r="J27" s="10"/>
      <c r="K27" s="9"/>
    </row>
    <row r="28" spans="1:11" ht="18.75" customHeight="1" x14ac:dyDescent="0.25">
      <c r="A28" s="8"/>
      <c r="B28" s="162"/>
      <c r="C28" s="162"/>
      <c r="D28" s="162"/>
      <c r="E28" s="162"/>
      <c r="F28" s="162"/>
      <c r="G28" s="162"/>
      <c r="H28" s="162"/>
      <c r="I28" s="162"/>
      <c r="J28" s="10"/>
      <c r="K28" s="9"/>
    </row>
    <row r="29" spans="1:11" ht="18.75" customHeight="1" x14ac:dyDescent="0.25">
      <c r="A29" s="8"/>
      <c r="B29" s="162"/>
      <c r="C29" s="162"/>
      <c r="D29" s="162"/>
      <c r="E29" s="162"/>
      <c r="F29" s="162"/>
      <c r="G29" s="162"/>
      <c r="H29" s="162"/>
      <c r="I29" s="162"/>
      <c r="J29" s="10"/>
      <c r="K29" s="9"/>
    </row>
    <row r="30" spans="1:11" ht="18.75" customHeight="1" x14ac:dyDescent="0.25">
      <c r="A30" s="8"/>
      <c r="B30" s="162"/>
      <c r="C30" s="162"/>
      <c r="D30" s="162"/>
      <c r="E30" s="162"/>
      <c r="F30" s="162"/>
      <c r="G30" s="162"/>
      <c r="H30" s="162"/>
      <c r="I30" s="162"/>
      <c r="J30" s="10"/>
      <c r="K30" s="9"/>
    </row>
    <row r="31" spans="1:11" ht="18.75" customHeight="1" x14ac:dyDescent="0.25">
      <c r="A31" s="8"/>
      <c r="B31" s="162"/>
      <c r="C31" s="162"/>
      <c r="D31" s="162"/>
      <c r="E31" s="162"/>
      <c r="F31" s="162"/>
      <c r="G31" s="162"/>
      <c r="H31" s="162"/>
      <c r="I31" s="162"/>
      <c r="J31" s="10"/>
      <c r="K31" s="9"/>
    </row>
    <row r="32" spans="1:11" ht="18.75" customHeight="1" x14ac:dyDescent="0.25">
      <c r="A32" s="8"/>
      <c r="B32" s="163"/>
      <c r="C32" s="163"/>
      <c r="D32" s="163"/>
      <c r="E32" s="163"/>
      <c r="F32" s="163"/>
      <c r="G32" s="163"/>
      <c r="H32" s="163"/>
      <c r="I32" s="163"/>
      <c r="J32" s="10"/>
      <c r="K32" s="9"/>
    </row>
  </sheetData>
  <mergeCells count="6">
    <mergeCell ref="B8:I32"/>
    <mergeCell ref="C2:C3"/>
    <mergeCell ref="E2:G2"/>
    <mergeCell ref="E3:F3"/>
    <mergeCell ref="B6:I6"/>
    <mergeCell ref="B7:K7"/>
  </mergeCells>
  <pageMargins left="0" right="0" top="0" bottom="0" header="0" footer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FEAA2"/>
    <outlinePr summaryBelow="0" summaryRight="0"/>
    <pageSetUpPr fitToPage="1"/>
  </sheetPr>
  <dimension ref="A1:I74"/>
  <sheetViews>
    <sheetView showGridLines="0" workbookViewId="0">
      <pane ySplit="7" topLeftCell="A53" activePane="bottomLeft" state="frozen"/>
      <selection pane="bottomLeft" activeCell="A71" sqref="A71:XFD72"/>
    </sheetView>
  </sheetViews>
  <sheetFormatPr defaultColWidth="12.54296875" defaultRowHeight="15" customHeight="1" x14ac:dyDescent="0.25"/>
  <cols>
    <col min="1" max="1" width="7.453125" customWidth="1"/>
    <col min="2" max="2" width="29.54296875" customWidth="1"/>
    <col min="3" max="3" width="8.453125" customWidth="1"/>
    <col min="4" max="4" width="67.54296875" customWidth="1"/>
    <col min="5" max="5" width="19.54296875" customWidth="1"/>
    <col min="6" max="6" width="18.453125" customWidth="1"/>
    <col min="7" max="7" width="66.1796875" customWidth="1"/>
    <col min="8" max="8" width="28" customWidth="1"/>
    <col min="9" max="9" width="5.7265625" customWidth="1"/>
  </cols>
  <sheetData>
    <row r="1" spans="1:9" ht="6.75" customHeight="1" x14ac:dyDescent="0.25">
      <c r="A1" s="2"/>
      <c r="B1" s="2"/>
      <c r="C1" s="2"/>
      <c r="D1" s="11"/>
      <c r="E1" s="12"/>
      <c r="F1" s="13"/>
      <c r="G1" s="13"/>
      <c r="H1" s="13"/>
      <c r="I1" s="13"/>
    </row>
    <row r="2" spans="1:9" ht="1.5" customHeight="1" x14ac:dyDescent="0.45">
      <c r="A2" s="2"/>
      <c r="B2" s="2"/>
      <c r="C2" s="2"/>
      <c r="D2" s="14"/>
      <c r="E2" s="12"/>
      <c r="F2" s="1"/>
      <c r="G2" s="15"/>
      <c r="H2" s="16"/>
      <c r="I2" s="16"/>
    </row>
    <row r="3" spans="1:9" ht="22.5" customHeight="1" x14ac:dyDescent="0.45">
      <c r="A3" s="2"/>
      <c r="B3" s="164"/>
      <c r="C3" s="206" t="s">
        <v>4</v>
      </c>
      <c r="D3" s="206"/>
      <c r="E3" s="12"/>
      <c r="F3" s="17" t="s">
        <v>5</v>
      </c>
      <c r="G3" s="18" t="s">
        <v>6</v>
      </c>
      <c r="H3" s="18" t="s">
        <v>7</v>
      </c>
      <c r="I3" s="19"/>
    </row>
    <row r="4" spans="1:9" ht="24" customHeight="1" x14ac:dyDescent="0.25">
      <c r="A4" s="2"/>
      <c r="B4" s="164"/>
      <c r="C4" s="207" t="s">
        <v>1</v>
      </c>
      <c r="D4" s="207"/>
      <c r="E4" s="105"/>
      <c r="F4" s="20" t="s">
        <v>8</v>
      </c>
      <c r="G4" s="21">
        <f>F5+168</f>
        <v>45908</v>
      </c>
      <c r="H4" s="22">
        <f ca="1">G4-TODAY()</f>
        <v>179</v>
      </c>
      <c r="I4" s="1"/>
    </row>
    <row r="5" spans="1:9" ht="16.5" customHeight="1" x14ac:dyDescent="0.6">
      <c r="A5" s="2"/>
      <c r="B5" s="2"/>
      <c r="C5" s="2"/>
      <c r="D5" s="14"/>
      <c r="E5" s="12"/>
      <c r="F5" s="23">
        <v>45740</v>
      </c>
      <c r="G5" s="18" t="s">
        <v>9</v>
      </c>
      <c r="H5" s="18" t="s">
        <v>10</v>
      </c>
      <c r="I5" s="16"/>
    </row>
    <row r="6" spans="1:9" ht="17" x14ac:dyDescent="0.45">
      <c r="A6" s="24"/>
      <c r="B6" s="2"/>
      <c r="C6" s="2"/>
      <c r="D6" s="25"/>
      <c r="E6" s="12"/>
      <c r="F6" s="1"/>
      <c r="G6" s="26">
        <f>SUMIFS(E14:E56,F14:F56,"Pendiente")</f>
        <v>7.0145833333333334</v>
      </c>
      <c r="H6" s="26">
        <f ca="1">G6/H4</f>
        <v>3.918761638733706E-2</v>
      </c>
      <c r="I6" s="27"/>
    </row>
    <row r="7" spans="1:9" ht="3" customHeight="1" x14ac:dyDescent="0.25">
      <c r="A7" s="24"/>
      <c r="B7" s="2"/>
      <c r="C7" s="2"/>
      <c r="D7" s="11"/>
      <c r="E7" s="12"/>
      <c r="F7" s="28"/>
      <c r="G7" s="29"/>
      <c r="H7" s="2"/>
      <c r="I7" s="2"/>
    </row>
    <row r="8" spans="1:9" x14ac:dyDescent="0.25">
      <c r="A8" s="30"/>
      <c r="B8" s="31"/>
      <c r="C8" s="32"/>
      <c r="D8" s="33"/>
      <c r="E8" s="34"/>
      <c r="F8" s="35"/>
      <c r="G8" s="35"/>
      <c r="H8" s="35"/>
      <c r="I8" s="115"/>
    </row>
    <row r="9" spans="1:9" ht="25.5" customHeight="1" x14ac:dyDescent="0.25">
      <c r="A9" s="208" t="s">
        <v>11</v>
      </c>
      <c r="B9" s="208"/>
      <c r="C9" s="208"/>
      <c r="D9" s="208"/>
      <c r="E9" s="208"/>
      <c r="F9" s="208"/>
      <c r="G9" s="208"/>
      <c r="H9" s="208"/>
      <c r="I9" s="116"/>
    </row>
    <row r="10" spans="1:9" ht="15" customHeight="1" x14ac:dyDescent="0.25">
      <c r="A10" s="36"/>
      <c r="B10" s="37"/>
      <c r="C10" s="38"/>
      <c r="D10" s="39"/>
      <c r="E10" s="40"/>
      <c r="F10" s="41"/>
      <c r="G10" s="42"/>
      <c r="H10" s="42"/>
      <c r="I10" s="117"/>
    </row>
    <row r="11" spans="1:9" ht="22.5" customHeight="1" x14ac:dyDescent="0.25">
      <c r="A11" s="43"/>
      <c r="B11" s="209" t="s">
        <v>12</v>
      </c>
      <c r="C11" s="209"/>
      <c r="D11" s="209"/>
      <c r="E11" s="209"/>
      <c r="F11" s="209"/>
      <c r="G11" s="179" t="s">
        <v>13</v>
      </c>
      <c r="H11" s="173">
        <f>SUM(F5+55)</f>
        <v>45795</v>
      </c>
      <c r="I11" s="117"/>
    </row>
    <row r="12" spans="1:9" ht="22.5" customHeight="1" x14ac:dyDescent="0.25">
      <c r="A12" s="43"/>
      <c r="B12" s="209"/>
      <c r="C12" s="209"/>
      <c r="D12" s="209"/>
      <c r="E12" s="209"/>
      <c r="F12" s="209"/>
      <c r="G12" s="179"/>
      <c r="H12" s="173"/>
      <c r="I12" s="117"/>
    </row>
    <row r="13" spans="1:9" ht="42" customHeight="1" x14ac:dyDescent="0.25">
      <c r="A13" s="43"/>
      <c r="B13" s="156" t="s">
        <v>14</v>
      </c>
      <c r="C13" s="200" t="s">
        <v>15</v>
      </c>
      <c r="D13" s="200"/>
      <c r="E13" s="157" t="s">
        <v>16</v>
      </c>
      <c r="F13" s="156" t="s">
        <v>17</v>
      </c>
      <c r="G13" s="201" t="s">
        <v>18</v>
      </c>
      <c r="H13" s="201"/>
      <c r="I13" s="117"/>
    </row>
    <row r="14" spans="1:9" ht="18.75" customHeight="1" x14ac:dyDescent="0.25">
      <c r="A14" s="36"/>
      <c r="B14" s="92" t="s">
        <v>19</v>
      </c>
      <c r="C14" s="202" t="s">
        <v>20</v>
      </c>
      <c r="D14" s="202"/>
      <c r="E14" s="93">
        <v>2.7777777777777779E-3</v>
      </c>
      <c r="F14" s="124" t="s">
        <v>21</v>
      </c>
      <c r="G14" s="203"/>
      <c r="H14" s="203"/>
      <c r="I14" s="117"/>
    </row>
    <row r="15" spans="1:9" ht="18.75" customHeight="1" x14ac:dyDescent="0.4">
      <c r="A15" s="97"/>
      <c r="B15" s="103" t="s">
        <v>22</v>
      </c>
      <c r="C15" s="204" t="s">
        <v>23</v>
      </c>
      <c r="D15" s="204"/>
      <c r="E15" s="104">
        <v>4.1666666666666664E-2</v>
      </c>
      <c r="F15" s="124" t="s">
        <v>21</v>
      </c>
      <c r="G15" s="205"/>
      <c r="H15" s="205"/>
      <c r="I15" s="117"/>
    </row>
    <row r="16" spans="1:9" ht="18.75" customHeight="1" x14ac:dyDescent="0.25">
      <c r="A16" s="106"/>
      <c r="B16" s="210" t="s">
        <v>24</v>
      </c>
      <c r="C16" s="175" t="s">
        <v>25</v>
      </c>
      <c r="D16" s="187"/>
      <c r="E16" s="86">
        <v>2.7777777777777779E-3</v>
      </c>
      <c r="F16" s="94" t="s">
        <v>21</v>
      </c>
      <c r="G16" s="102"/>
      <c r="H16" s="80"/>
      <c r="I16" s="117"/>
    </row>
    <row r="17" spans="1:9" ht="18.75" customHeight="1" x14ac:dyDescent="0.25">
      <c r="A17" s="106"/>
      <c r="B17" s="210"/>
      <c r="C17" s="175" t="s">
        <v>26</v>
      </c>
      <c r="D17" s="187"/>
      <c r="E17" s="86">
        <v>4.8611111111111112E-3</v>
      </c>
      <c r="F17" s="94" t="s">
        <v>21</v>
      </c>
      <c r="G17" s="102"/>
      <c r="H17" s="80"/>
      <c r="I17" s="117"/>
    </row>
    <row r="18" spans="1:9" ht="18.75" customHeight="1" x14ac:dyDescent="0.4">
      <c r="A18" s="106"/>
      <c r="B18" s="210"/>
      <c r="C18" s="175" t="s">
        <v>27</v>
      </c>
      <c r="D18" s="187"/>
      <c r="E18" s="83">
        <v>0.41666666666666669</v>
      </c>
      <c r="F18" s="94" t="s">
        <v>21</v>
      </c>
      <c r="G18" s="102"/>
      <c r="H18" s="80"/>
      <c r="I18" s="117"/>
    </row>
    <row r="19" spans="1:9" ht="18.75" customHeight="1" x14ac:dyDescent="0.25">
      <c r="A19" s="106"/>
      <c r="B19" s="211"/>
      <c r="C19" s="218" t="s">
        <v>28</v>
      </c>
      <c r="D19" s="219"/>
      <c r="E19" s="86">
        <v>8.3333333333333332E-3</v>
      </c>
      <c r="F19" s="94" t="s">
        <v>21</v>
      </c>
      <c r="G19" s="102"/>
      <c r="H19" s="80"/>
      <c r="I19" s="117"/>
    </row>
    <row r="20" spans="1:9" ht="18.75" customHeight="1" x14ac:dyDescent="0.25">
      <c r="A20" s="98"/>
      <c r="B20" s="214" t="s">
        <v>29</v>
      </c>
      <c r="C20" s="212" t="s">
        <v>30</v>
      </c>
      <c r="D20" s="213"/>
      <c r="E20" s="107">
        <v>0.33333333333333331</v>
      </c>
      <c r="F20" s="108" t="s">
        <v>21</v>
      </c>
      <c r="G20" s="109"/>
      <c r="H20" s="113"/>
      <c r="I20" s="117"/>
    </row>
    <row r="21" spans="1:9" ht="18.75" customHeight="1" x14ac:dyDescent="0.25">
      <c r="A21" s="98"/>
      <c r="B21" s="215"/>
      <c r="C21" s="212" t="s">
        <v>31</v>
      </c>
      <c r="D21" s="213"/>
      <c r="E21" s="110">
        <v>4.8611111111111112E-3</v>
      </c>
      <c r="F21" s="111" t="s">
        <v>21</v>
      </c>
      <c r="G21" s="112"/>
      <c r="H21" s="113"/>
      <c r="I21" s="117"/>
    </row>
    <row r="22" spans="1:9" ht="18.75" customHeight="1" x14ac:dyDescent="0.25">
      <c r="A22" s="98"/>
      <c r="B22" s="215"/>
      <c r="C22" s="212" t="s">
        <v>32</v>
      </c>
      <c r="D22" s="213"/>
      <c r="E22" s="110">
        <v>8.3333333333333332E-3</v>
      </c>
      <c r="F22" s="111" t="s">
        <v>21</v>
      </c>
      <c r="G22" s="109"/>
      <c r="H22" s="113"/>
      <c r="I22" s="117"/>
    </row>
    <row r="23" spans="1:9" ht="18.75" customHeight="1" x14ac:dyDescent="0.25">
      <c r="A23" s="98"/>
      <c r="B23" s="215"/>
      <c r="C23" s="212" t="s">
        <v>33</v>
      </c>
      <c r="D23" s="213"/>
      <c r="E23" s="110">
        <v>0.16666666666666666</v>
      </c>
      <c r="F23" s="111" t="s">
        <v>21</v>
      </c>
      <c r="G23" s="112"/>
      <c r="H23" s="113"/>
      <c r="I23" s="117"/>
    </row>
    <row r="24" spans="1:9" ht="18.75" customHeight="1" x14ac:dyDescent="0.25">
      <c r="A24" s="98"/>
      <c r="B24" s="215"/>
      <c r="C24" s="216" t="s">
        <v>34</v>
      </c>
      <c r="D24" s="217"/>
      <c r="E24" s="123">
        <v>0.83333333333333337</v>
      </c>
      <c r="F24" s="124" t="s">
        <v>21</v>
      </c>
      <c r="G24" s="125"/>
      <c r="H24" s="126"/>
      <c r="I24" s="117"/>
    </row>
    <row r="25" spans="1:9" ht="19.5" x14ac:dyDescent="0.25">
      <c r="A25" s="98"/>
      <c r="B25" s="222" t="s">
        <v>35</v>
      </c>
      <c r="C25" s="231" t="s">
        <v>36</v>
      </c>
      <c r="D25" s="232"/>
      <c r="E25" s="99">
        <v>1.4583333333333334E-2</v>
      </c>
      <c r="F25" s="85" t="s">
        <v>21</v>
      </c>
      <c r="G25" s="82"/>
      <c r="H25" s="80"/>
      <c r="I25" s="117"/>
    </row>
    <row r="26" spans="1:9" ht="19.5" x14ac:dyDescent="0.25">
      <c r="A26" s="98"/>
      <c r="B26" s="222"/>
      <c r="C26" s="231" t="s">
        <v>37</v>
      </c>
      <c r="D26" s="232"/>
      <c r="E26" s="99">
        <v>1.6666666666666666E-2</v>
      </c>
      <c r="F26" s="85" t="s">
        <v>21</v>
      </c>
      <c r="G26" s="100"/>
      <c r="H26" s="80"/>
      <c r="I26" s="117"/>
    </row>
    <row r="27" spans="1:9" ht="19.5" x14ac:dyDescent="0.25">
      <c r="A27" s="98"/>
      <c r="B27" s="222"/>
      <c r="C27" s="231" t="s">
        <v>38</v>
      </c>
      <c r="D27" s="232"/>
      <c r="E27" s="99">
        <v>0.33333333333333331</v>
      </c>
      <c r="F27" s="85" t="s">
        <v>21</v>
      </c>
      <c r="G27" s="100"/>
      <c r="H27" s="80"/>
      <c r="I27" s="117"/>
    </row>
    <row r="28" spans="1:9" ht="19.5" x14ac:dyDescent="0.25">
      <c r="A28" s="98"/>
      <c r="B28" s="222"/>
      <c r="C28" s="231" t="s">
        <v>39</v>
      </c>
      <c r="D28" s="232"/>
      <c r="E28" s="99">
        <v>1.3194444444444444E-2</v>
      </c>
      <c r="F28" s="85" t="s">
        <v>21</v>
      </c>
      <c r="G28" s="102"/>
      <c r="H28" s="80"/>
      <c r="I28" s="117"/>
    </row>
    <row r="29" spans="1:9" ht="19.5" customHeight="1" x14ac:dyDescent="0.4">
      <c r="A29" s="106"/>
      <c r="B29" s="222"/>
      <c r="C29" s="223" t="s">
        <v>40</v>
      </c>
      <c r="D29" s="224"/>
      <c r="E29" s="83">
        <v>0.33333333333333331</v>
      </c>
      <c r="F29" s="101" t="s">
        <v>21</v>
      </c>
      <c r="G29" s="81"/>
      <c r="H29" s="80"/>
      <c r="I29" s="117"/>
    </row>
    <row r="30" spans="1:9" ht="19.5" x14ac:dyDescent="0.4">
      <c r="A30" s="106"/>
      <c r="B30" s="222"/>
      <c r="C30" s="223" t="s">
        <v>41</v>
      </c>
      <c r="D30" s="224"/>
      <c r="E30" s="83">
        <v>4.8611111111111112E-3</v>
      </c>
      <c r="F30" s="94" t="s">
        <v>21</v>
      </c>
      <c r="G30" s="81"/>
      <c r="H30" s="80"/>
      <c r="I30" s="117"/>
    </row>
    <row r="31" spans="1:9" ht="18.75" customHeight="1" x14ac:dyDescent="0.25">
      <c r="A31" s="30"/>
      <c r="B31" s="44"/>
      <c r="C31" s="45"/>
      <c r="D31" s="46"/>
      <c r="E31" s="47"/>
      <c r="F31" s="48"/>
      <c r="G31" s="233"/>
      <c r="H31" s="233"/>
      <c r="I31" s="117"/>
    </row>
    <row r="32" spans="1:9" ht="18.75" customHeight="1" x14ac:dyDescent="0.25">
      <c r="A32" s="49"/>
      <c r="B32" s="191" t="s">
        <v>42</v>
      </c>
      <c r="C32" s="191"/>
      <c r="D32" s="191"/>
      <c r="E32" s="191"/>
      <c r="F32" s="191"/>
      <c r="G32" s="179" t="s">
        <v>43</v>
      </c>
      <c r="H32" s="173">
        <f>SUM(H11+56)</f>
        <v>45851</v>
      </c>
      <c r="I32" s="117"/>
    </row>
    <row r="33" spans="1:9" ht="18.75" customHeight="1" x14ac:dyDescent="0.25">
      <c r="A33" s="49"/>
      <c r="B33" s="191"/>
      <c r="C33" s="191"/>
      <c r="D33" s="191"/>
      <c r="E33" s="191"/>
      <c r="F33" s="191"/>
      <c r="G33" s="179"/>
      <c r="H33" s="173"/>
      <c r="I33" s="117"/>
    </row>
    <row r="34" spans="1:9" ht="36" customHeight="1" x14ac:dyDescent="0.25">
      <c r="A34" s="49"/>
      <c r="B34" s="156" t="s">
        <v>14</v>
      </c>
      <c r="C34" s="200" t="s">
        <v>15</v>
      </c>
      <c r="D34" s="200"/>
      <c r="E34" s="157" t="s">
        <v>16</v>
      </c>
      <c r="F34" s="156" t="s">
        <v>17</v>
      </c>
      <c r="G34" s="201" t="s">
        <v>18</v>
      </c>
      <c r="H34" s="201"/>
      <c r="I34" s="117"/>
    </row>
    <row r="35" spans="1:9" ht="18.75" customHeight="1" x14ac:dyDescent="0.25">
      <c r="A35" s="49"/>
      <c r="B35" s="211" t="s">
        <v>44</v>
      </c>
      <c r="C35" s="175" t="s">
        <v>45</v>
      </c>
      <c r="D35" s="176"/>
      <c r="E35" s="127">
        <v>9.7222222222222224E-3</v>
      </c>
      <c r="F35" s="94" t="s">
        <v>21</v>
      </c>
      <c r="G35" s="174"/>
      <c r="H35" s="174"/>
      <c r="I35" s="117"/>
    </row>
    <row r="36" spans="1:9" ht="18.75" customHeight="1" x14ac:dyDescent="0.4">
      <c r="A36" s="49"/>
      <c r="B36" s="227"/>
      <c r="C36" s="181" t="s">
        <v>46</v>
      </c>
      <c r="D36" s="182"/>
      <c r="E36" s="128">
        <v>0.33333333333333331</v>
      </c>
      <c r="F36" s="87" t="s">
        <v>21</v>
      </c>
      <c r="G36" s="50"/>
      <c r="H36" s="50"/>
      <c r="I36" s="117"/>
    </row>
    <row r="37" spans="1:9" ht="18.75" customHeight="1" x14ac:dyDescent="0.4">
      <c r="A37" s="49"/>
      <c r="B37" s="227"/>
      <c r="C37" s="183" t="s">
        <v>47</v>
      </c>
      <c r="D37" s="184"/>
      <c r="E37" s="129">
        <v>0.33333333333333331</v>
      </c>
      <c r="F37" s="87" t="s">
        <v>21</v>
      </c>
      <c r="G37" s="50"/>
      <c r="H37" s="50"/>
      <c r="I37" s="117"/>
    </row>
    <row r="38" spans="1:9" ht="18.75" customHeight="1" x14ac:dyDescent="0.4">
      <c r="A38" s="49"/>
      <c r="B38" s="227"/>
      <c r="C38" s="175" t="s">
        <v>48</v>
      </c>
      <c r="D38" s="176"/>
      <c r="E38" s="129">
        <v>1.0416666666666666E-2</v>
      </c>
      <c r="F38" s="90" t="s">
        <v>21</v>
      </c>
      <c r="G38" s="50"/>
      <c r="H38" s="50"/>
      <c r="I38" s="117"/>
    </row>
    <row r="39" spans="1:9" ht="18.75" customHeight="1" x14ac:dyDescent="0.4">
      <c r="A39" s="49"/>
      <c r="B39" s="228"/>
      <c r="C39" s="175" t="s">
        <v>49</v>
      </c>
      <c r="D39" s="176"/>
      <c r="E39" s="130">
        <v>0.16666666666666666</v>
      </c>
      <c r="F39" s="84" t="s">
        <v>21</v>
      </c>
      <c r="G39" s="89"/>
      <c r="H39" s="50"/>
      <c r="I39" s="117"/>
    </row>
    <row r="40" spans="1:9" ht="18.75" customHeight="1" x14ac:dyDescent="0.25">
      <c r="A40" s="49"/>
      <c r="B40" s="229" t="s">
        <v>50</v>
      </c>
      <c r="C40" s="177" t="s">
        <v>51</v>
      </c>
      <c r="D40" s="178"/>
      <c r="E40" s="131">
        <v>0.33333333333333331</v>
      </c>
      <c r="F40" s="132" t="s">
        <v>21</v>
      </c>
      <c r="G40" s="133"/>
      <c r="H40" s="134"/>
      <c r="I40" s="117"/>
    </row>
    <row r="41" spans="1:9" ht="18.75" customHeight="1" x14ac:dyDescent="0.25">
      <c r="A41" s="49"/>
      <c r="B41" s="215"/>
      <c r="C41" s="185" t="s">
        <v>52</v>
      </c>
      <c r="D41" s="186"/>
      <c r="E41" s="135">
        <v>6.9444444444444441E-3</v>
      </c>
      <c r="F41" s="136" t="s">
        <v>21</v>
      </c>
      <c r="G41" s="137"/>
      <c r="H41" s="134"/>
      <c r="I41" s="220"/>
    </row>
    <row r="42" spans="1:9" ht="18.75" customHeight="1" x14ac:dyDescent="0.25">
      <c r="A42" s="49"/>
      <c r="B42" s="230"/>
      <c r="C42" s="225" t="s">
        <v>53</v>
      </c>
      <c r="D42" s="226"/>
      <c r="E42" s="146">
        <v>0.83333333333333337</v>
      </c>
      <c r="F42" s="147" t="s">
        <v>21</v>
      </c>
      <c r="G42" s="148"/>
      <c r="H42" s="149"/>
      <c r="I42" s="220"/>
    </row>
    <row r="43" spans="1:9" ht="35.25" customHeight="1" x14ac:dyDescent="0.4">
      <c r="A43" s="49"/>
      <c r="B43" s="96" t="s">
        <v>54</v>
      </c>
      <c r="C43" s="187" t="s">
        <v>55</v>
      </c>
      <c r="D43" s="176"/>
      <c r="E43" s="130">
        <v>0.41666666666666669</v>
      </c>
      <c r="F43" s="94" t="s">
        <v>21</v>
      </c>
      <c r="G43" s="95"/>
      <c r="H43" s="88"/>
      <c r="I43" s="220"/>
    </row>
    <row r="44" spans="1:9" ht="18.75" customHeight="1" x14ac:dyDescent="0.25">
      <c r="A44" s="51"/>
      <c r="B44" s="52"/>
      <c r="C44" s="52"/>
      <c r="D44" s="52" t="s">
        <v>56</v>
      </c>
      <c r="E44" s="53"/>
      <c r="F44" s="54"/>
      <c r="G44" s="55"/>
      <c r="H44" s="55"/>
      <c r="I44" s="220"/>
    </row>
    <row r="45" spans="1:9" ht="18.75" customHeight="1" x14ac:dyDescent="0.25">
      <c r="A45" s="36"/>
      <c r="B45" s="191" t="s">
        <v>57</v>
      </c>
      <c r="C45" s="191"/>
      <c r="D45" s="191"/>
      <c r="E45" s="191"/>
      <c r="F45" s="191"/>
      <c r="G45" s="179" t="s">
        <v>58</v>
      </c>
      <c r="H45" s="173">
        <f>SUM(H58+0)</f>
        <v>45908</v>
      </c>
      <c r="I45" s="220"/>
    </row>
    <row r="46" spans="1:9" ht="26.25" customHeight="1" x14ac:dyDescent="0.25">
      <c r="A46" s="36"/>
      <c r="B46" s="191"/>
      <c r="C46" s="191"/>
      <c r="D46" s="191"/>
      <c r="E46" s="191"/>
      <c r="F46" s="191"/>
      <c r="G46" s="179"/>
      <c r="H46" s="173"/>
      <c r="I46" s="221"/>
    </row>
    <row r="47" spans="1:9" ht="26.25" customHeight="1" x14ac:dyDescent="0.25">
      <c r="A47" s="36"/>
      <c r="B47" s="156" t="s">
        <v>14</v>
      </c>
      <c r="C47" s="200" t="s">
        <v>15</v>
      </c>
      <c r="D47" s="200"/>
      <c r="E47" s="157" t="s">
        <v>16</v>
      </c>
      <c r="F47" s="156" t="s">
        <v>17</v>
      </c>
      <c r="G47" s="201" t="s">
        <v>18</v>
      </c>
      <c r="H47" s="201"/>
      <c r="I47" s="158"/>
    </row>
    <row r="48" spans="1:9" ht="18.75" customHeight="1" x14ac:dyDescent="0.4">
      <c r="A48" s="36"/>
      <c r="B48" s="143" t="s">
        <v>59</v>
      </c>
      <c r="C48" s="231" t="s">
        <v>60</v>
      </c>
      <c r="D48" s="248"/>
      <c r="E48" s="141">
        <v>0.33333333333333331</v>
      </c>
      <c r="F48" s="142" t="s">
        <v>21</v>
      </c>
      <c r="G48" s="140"/>
      <c r="H48" s="114"/>
      <c r="I48" s="118"/>
    </row>
    <row r="49" spans="1:9" ht="18.75" customHeight="1" x14ac:dyDescent="0.25">
      <c r="A49" s="36"/>
      <c r="B49" s="236" t="s">
        <v>61</v>
      </c>
      <c r="C49" s="241" t="s">
        <v>62</v>
      </c>
      <c r="D49" s="242"/>
      <c r="E49" s="70">
        <v>0.33333333333333331</v>
      </c>
      <c r="F49" s="79" t="s">
        <v>21</v>
      </c>
      <c r="G49" s="78"/>
      <c r="H49" s="78"/>
      <c r="I49" s="118"/>
    </row>
    <row r="50" spans="1:9" ht="18.75" customHeight="1" x14ac:dyDescent="0.4">
      <c r="A50" s="36"/>
      <c r="B50" s="236"/>
      <c r="C50" s="198" t="s">
        <v>63</v>
      </c>
      <c r="D50" s="199"/>
      <c r="E50" s="75">
        <v>9.7222222222222224E-3</v>
      </c>
      <c r="F50" s="74" t="s">
        <v>21</v>
      </c>
      <c r="G50" s="63"/>
      <c r="H50" s="71"/>
      <c r="I50" s="118"/>
    </row>
    <row r="51" spans="1:9" ht="18.75" customHeight="1" x14ac:dyDescent="0.4">
      <c r="A51" s="36"/>
      <c r="B51" s="236"/>
      <c r="C51" s="196" t="s">
        <v>64</v>
      </c>
      <c r="D51" s="197"/>
      <c r="E51" s="76">
        <v>0.33333333333333331</v>
      </c>
      <c r="F51" s="72" t="s">
        <v>21</v>
      </c>
      <c r="G51" s="62"/>
      <c r="H51" s="71"/>
      <c r="I51" s="118"/>
    </row>
    <row r="52" spans="1:9" ht="18.75" customHeight="1" x14ac:dyDescent="0.4">
      <c r="A52" s="36"/>
      <c r="B52" s="236"/>
      <c r="C52" s="239" t="s">
        <v>65</v>
      </c>
      <c r="D52" s="240"/>
      <c r="E52" s="75">
        <v>1.0416666666666666E-2</v>
      </c>
      <c r="F52" s="73" t="s">
        <v>21</v>
      </c>
      <c r="G52" s="62"/>
      <c r="H52" s="71"/>
      <c r="I52" s="118"/>
    </row>
    <row r="53" spans="1:9" ht="37.5" customHeight="1" x14ac:dyDescent="0.25">
      <c r="A53" s="36"/>
      <c r="B53" s="143" t="s">
        <v>66</v>
      </c>
      <c r="C53" s="194" t="s">
        <v>31</v>
      </c>
      <c r="D53" s="195"/>
      <c r="E53" s="144">
        <v>1.1111111111111112E-2</v>
      </c>
      <c r="F53" s="145" t="s">
        <v>21</v>
      </c>
      <c r="G53" s="151"/>
      <c r="H53" s="152"/>
      <c r="I53" s="118"/>
    </row>
    <row r="54" spans="1:9" ht="33.75" customHeight="1" x14ac:dyDescent="0.25">
      <c r="A54" s="36"/>
      <c r="B54" s="246" t="s">
        <v>67</v>
      </c>
      <c r="C54" s="192" t="s">
        <v>68</v>
      </c>
      <c r="D54" s="193"/>
      <c r="E54" s="77">
        <v>0.25</v>
      </c>
      <c r="F54" s="150" t="s">
        <v>21</v>
      </c>
      <c r="G54" s="78"/>
      <c r="H54" s="78"/>
      <c r="I54" s="118"/>
    </row>
    <row r="55" spans="1:9" ht="27.75" customHeight="1" x14ac:dyDescent="0.25">
      <c r="A55" s="36"/>
      <c r="B55" s="247"/>
      <c r="C55" s="192" t="s">
        <v>69</v>
      </c>
      <c r="D55" s="193"/>
      <c r="E55" s="77">
        <v>0.33333333333333331</v>
      </c>
      <c r="F55" s="150" t="s">
        <v>21</v>
      </c>
      <c r="G55" s="78"/>
      <c r="H55" s="78"/>
      <c r="I55" s="118"/>
    </row>
    <row r="56" spans="1:9" ht="30.75" customHeight="1" x14ac:dyDescent="0.25">
      <c r="A56" s="36"/>
      <c r="B56" s="143" t="s">
        <v>70</v>
      </c>
      <c r="C56" s="194" t="s">
        <v>71</v>
      </c>
      <c r="D56" s="195"/>
      <c r="E56" s="144">
        <v>0.41666666666666669</v>
      </c>
      <c r="F56" s="145" t="s">
        <v>21</v>
      </c>
      <c r="G56" s="151"/>
      <c r="H56" s="152"/>
      <c r="I56" s="118"/>
    </row>
    <row r="57" spans="1:9" ht="18.75" customHeight="1" x14ac:dyDescent="0.25">
      <c r="A57" s="64"/>
      <c r="B57" s="67"/>
      <c r="C57" s="68"/>
      <c r="D57" s="153"/>
      <c r="E57" s="153"/>
      <c r="F57" s="153"/>
      <c r="G57" s="68"/>
      <c r="H57" s="69"/>
      <c r="I57" s="119"/>
    </row>
    <row r="58" spans="1:9" ht="18.75" customHeight="1" x14ac:dyDescent="0.25">
      <c r="A58" s="36"/>
      <c r="B58" s="243" t="s">
        <v>72</v>
      </c>
      <c r="C58" s="243"/>
      <c r="D58" s="243"/>
      <c r="E58" s="243"/>
      <c r="F58" s="243"/>
      <c r="G58" s="250" t="s">
        <v>73</v>
      </c>
      <c r="H58" s="249">
        <f>SUM(H32+57)</f>
        <v>45908</v>
      </c>
      <c r="I58" s="118"/>
    </row>
    <row r="59" spans="1:9" ht="18.75" customHeight="1" x14ac:dyDescent="0.25">
      <c r="A59" s="36"/>
      <c r="B59" s="243"/>
      <c r="C59" s="243"/>
      <c r="D59" s="243"/>
      <c r="E59" s="243"/>
      <c r="F59" s="243"/>
      <c r="G59" s="250"/>
      <c r="H59" s="249"/>
      <c r="I59" s="118"/>
    </row>
    <row r="60" spans="1:9" ht="34" x14ac:dyDescent="0.25">
      <c r="A60" s="36"/>
      <c r="B60" s="159" t="s">
        <v>14</v>
      </c>
      <c r="C60" s="244" t="s">
        <v>15</v>
      </c>
      <c r="D60" s="244"/>
      <c r="E60" s="160" t="s">
        <v>16</v>
      </c>
      <c r="F60" s="159" t="s">
        <v>17</v>
      </c>
      <c r="G60" s="245" t="s">
        <v>18</v>
      </c>
      <c r="H60" s="245"/>
      <c r="I60" s="118"/>
    </row>
    <row r="61" spans="1:9" ht="18.75" customHeight="1" x14ac:dyDescent="0.4">
      <c r="A61" s="36"/>
      <c r="B61" s="227" t="s">
        <v>74</v>
      </c>
      <c r="C61" s="189" t="s">
        <v>75</v>
      </c>
      <c r="D61" s="189"/>
      <c r="E61" s="83">
        <v>7.6388888888888886E-3</v>
      </c>
      <c r="F61" s="94" t="s">
        <v>21</v>
      </c>
      <c r="G61" s="95"/>
      <c r="H61" s="95"/>
      <c r="I61" s="118"/>
    </row>
    <row r="62" spans="1:9" ht="18.75" customHeight="1" x14ac:dyDescent="0.4">
      <c r="A62" s="36"/>
      <c r="B62" s="227"/>
      <c r="C62" s="189" t="s">
        <v>76</v>
      </c>
      <c r="D62" s="189"/>
      <c r="E62" s="83">
        <v>0.5</v>
      </c>
      <c r="F62" s="94" t="s">
        <v>21</v>
      </c>
      <c r="G62" s="95"/>
      <c r="H62" s="95"/>
      <c r="I62" s="118"/>
    </row>
    <row r="63" spans="1:9" ht="18.75" customHeight="1" x14ac:dyDescent="0.4">
      <c r="A63" s="36"/>
      <c r="B63" s="237"/>
      <c r="C63" s="238" t="s">
        <v>77</v>
      </c>
      <c r="D63" s="224"/>
      <c r="E63" s="130">
        <v>0.66666666666666663</v>
      </c>
      <c r="F63" s="94" t="s">
        <v>21</v>
      </c>
      <c r="G63" s="95"/>
      <c r="H63" s="95"/>
      <c r="I63" s="118"/>
    </row>
    <row r="64" spans="1:9" ht="18.75" customHeight="1" x14ac:dyDescent="0.4">
      <c r="A64" s="36"/>
      <c r="B64" s="237"/>
      <c r="C64" s="238" t="s">
        <v>78</v>
      </c>
      <c r="D64" s="224"/>
      <c r="E64" s="130">
        <v>2.0833333333333332E-2</v>
      </c>
      <c r="F64" s="94" t="s">
        <v>21</v>
      </c>
      <c r="G64" s="95"/>
      <c r="H64" s="95"/>
      <c r="I64" s="118"/>
    </row>
    <row r="65" spans="1:9" ht="18.75" customHeight="1" x14ac:dyDescent="0.4">
      <c r="A65" s="36"/>
      <c r="B65" s="237"/>
      <c r="C65" s="238" t="s">
        <v>79</v>
      </c>
      <c r="D65" s="224"/>
      <c r="E65" s="130">
        <v>2.7777777777777779E-3</v>
      </c>
      <c r="F65" s="94" t="s">
        <v>21</v>
      </c>
      <c r="G65" s="95"/>
      <c r="H65" s="95"/>
      <c r="I65" s="118"/>
    </row>
    <row r="66" spans="1:9" ht="18.75" customHeight="1" x14ac:dyDescent="0.4">
      <c r="A66" s="36"/>
      <c r="B66" s="237"/>
      <c r="C66" s="238" t="s">
        <v>80</v>
      </c>
      <c r="D66" s="224"/>
      <c r="E66" s="130">
        <v>8.3333333333333332E-3</v>
      </c>
      <c r="F66" s="94" t="s">
        <v>21</v>
      </c>
      <c r="G66" s="95"/>
      <c r="H66" s="95"/>
      <c r="I66" s="118"/>
    </row>
    <row r="67" spans="1:9" ht="18.75" customHeight="1" x14ac:dyDescent="0.4">
      <c r="A67" s="36"/>
      <c r="B67" s="229" t="s">
        <v>81</v>
      </c>
      <c r="C67" s="234" t="s">
        <v>82</v>
      </c>
      <c r="D67" s="235"/>
      <c r="E67" s="154">
        <v>0.58333333333333337</v>
      </c>
      <c r="F67" s="138" t="s">
        <v>21</v>
      </c>
      <c r="G67" s="139"/>
      <c r="H67" s="139"/>
      <c r="I67" s="118"/>
    </row>
    <row r="68" spans="1:9" ht="18.75" customHeight="1" x14ac:dyDescent="0.4">
      <c r="A68" s="36"/>
      <c r="B68" s="215"/>
      <c r="C68" s="234" t="s">
        <v>83</v>
      </c>
      <c r="D68" s="235"/>
      <c r="E68" s="154">
        <v>0.41666666666666669</v>
      </c>
      <c r="F68" s="138" t="s">
        <v>21</v>
      </c>
      <c r="G68" s="139"/>
      <c r="H68" s="139"/>
      <c r="I68" s="118"/>
    </row>
    <row r="69" spans="1:9" ht="18.75" customHeight="1" x14ac:dyDescent="0.25">
      <c r="A69" s="36"/>
      <c r="B69" s="230"/>
      <c r="C69" s="190" t="s">
        <v>84</v>
      </c>
      <c r="D69" s="190"/>
      <c r="E69" s="155">
        <v>0.33333333333333331</v>
      </c>
      <c r="F69" s="138" t="s">
        <v>21</v>
      </c>
      <c r="G69" s="139"/>
      <c r="H69" s="139"/>
      <c r="I69" s="118"/>
    </row>
    <row r="70" spans="1:9" ht="18.75" customHeight="1" x14ac:dyDescent="0.25">
      <c r="A70" s="36"/>
      <c r="B70" s="56"/>
      <c r="C70" s="57"/>
      <c r="D70" s="58"/>
      <c r="E70" s="59"/>
      <c r="F70" s="60"/>
      <c r="G70" s="61"/>
      <c r="H70" s="61"/>
      <c r="I70" s="118"/>
    </row>
    <row r="71" spans="1:9" ht="30" customHeight="1" x14ac:dyDescent="0.25">
      <c r="A71" s="188" t="s">
        <v>11</v>
      </c>
      <c r="B71" s="188"/>
      <c r="C71" s="188"/>
      <c r="D71" s="188"/>
      <c r="E71" s="188"/>
      <c r="F71" s="188"/>
      <c r="G71" s="188"/>
      <c r="H71" s="66"/>
      <c r="I71" s="120"/>
    </row>
    <row r="72" spans="1:9" ht="18.75" customHeight="1" x14ac:dyDescent="0.25">
      <c r="A72" s="180" t="s">
        <v>85</v>
      </c>
      <c r="B72" s="180"/>
      <c r="C72" s="180"/>
      <c r="D72" s="180"/>
      <c r="E72" s="180"/>
      <c r="F72" s="180"/>
      <c r="G72" s="180"/>
      <c r="H72" s="65"/>
      <c r="I72" s="121"/>
    </row>
    <row r="73" spans="1:9" ht="18.75" customHeight="1" x14ac:dyDescent="0.25">
      <c r="A73" s="122"/>
    </row>
    <row r="74" spans="1:9" ht="15" customHeight="1" x14ac:dyDescent="0.25">
      <c r="A74" s="91"/>
    </row>
  </sheetData>
  <mergeCells count="84">
    <mergeCell ref="C47:D47"/>
    <mergeCell ref="G47:H47"/>
    <mergeCell ref="C60:D60"/>
    <mergeCell ref="G60:H60"/>
    <mergeCell ref="B54:B55"/>
    <mergeCell ref="C48:D48"/>
    <mergeCell ref="H58:H59"/>
    <mergeCell ref="G58:G59"/>
    <mergeCell ref="B67:B69"/>
    <mergeCell ref="C67:D67"/>
    <mergeCell ref="C68:D68"/>
    <mergeCell ref="B49:B52"/>
    <mergeCell ref="B61:B66"/>
    <mergeCell ref="C63:D63"/>
    <mergeCell ref="C64:D64"/>
    <mergeCell ref="C65:D65"/>
    <mergeCell ref="C66:D66"/>
    <mergeCell ref="C61:D61"/>
    <mergeCell ref="C53:D53"/>
    <mergeCell ref="C52:D52"/>
    <mergeCell ref="C49:D49"/>
    <mergeCell ref="B58:F59"/>
    <mergeCell ref="I41:I46"/>
    <mergeCell ref="B25:B30"/>
    <mergeCell ref="C30:D30"/>
    <mergeCell ref="C42:D42"/>
    <mergeCell ref="B35:B39"/>
    <mergeCell ref="B40:B42"/>
    <mergeCell ref="C25:D25"/>
    <mergeCell ref="C26:D26"/>
    <mergeCell ref="C27:D27"/>
    <mergeCell ref="C28:D28"/>
    <mergeCell ref="C34:D34"/>
    <mergeCell ref="G34:H34"/>
    <mergeCell ref="B32:F33"/>
    <mergeCell ref="G32:G33"/>
    <mergeCell ref="G31:H31"/>
    <mergeCell ref="C29:D29"/>
    <mergeCell ref="C16:D16"/>
    <mergeCell ref="B16:B19"/>
    <mergeCell ref="C20:D20"/>
    <mergeCell ref="C21:D21"/>
    <mergeCell ref="B20:B24"/>
    <mergeCell ref="C22:D22"/>
    <mergeCell ref="C23:D23"/>
    <mergeCell ref="C24:D24"/>
    <mergeCell ref="C17:D17"/>
    <mergeCell ref="C18:D18"/>
    <mergeCell ref="C19:D19"/>
    <mergeCell ref="B3:B4"/>
    <mergeCell ref="C3:D3"/>
    <mergeCell ref="C4:D4"/>
    <mergeCell ref="A9:H9"/>
    <mergeCell ref="B11:F12"/>
    <mergeCell ref="G11:G12"/>
    <mergeCell ref="H11:H12"/>
    <mergeCell ref="C13:D13"/>
    <mergeCell ref="G13:H13"/>
    <mergeCell ref="C14:D14"/>
    <mergeCell ref="G14:H14"/>
    <mergeCell ref="C15:D15"/>
    <mergeCell ref="G15:H15"/>
    <mergeCell ref="A72:G72"/>
    <mergeCell ref="C35:D35"/>
    <mergeCell ref="C36:D36"/>
    <mergeCell ref="C37:D37"/>
    <mergeCell ref="C38:D38"/>
    <mergeCell ref="C41:D41"/>
    <mergeCell ref="C43:D43"/>
    <mergeCell ref="A71:G71"/>
    <mergeCell ref="C62:D62"/>
    <mergeCell ref="C69:D69"/>
    <mergeCell ref="B45:F46"/>
    <mergeCell ref="C54:D54"/>
    <mergeCell ref="C55:D55"/>
    <mergeCell ref="C56:D56"/>
    <mergeCell ref="C51:D51"/>
    <mergeCell ref="C50:D50"/>
    <mergeCell ref="H32:H33"/>
    <mergeCell ref="G35:H35"/>
    <mergeCell ref="C39:D39"/>
    <mergeCell ref="C40:D40"/>
    <mergeCell ref="G45:G46"/>
    <mergeCell ref="H45:H46"/>
  </mergeCells>
  <conditionalFormatting sqref="F13">
    <cfRule type="containsText" dxfId="11" priority="10" operator="containsText" text="concluído">
      <formula>NOT(ISERROR(SEARCH(("concluído"),(F13))))</formula>
    </cfRule>
    <cfRule type="containsText" dxfId="10" priority="11" operator="containsText" text="concluído">
      <formula>NOT(ISERROR(SEARCH(("concluído"),(F13))))</formula>
    </cfRule>
  </conditionalFormatting>
  <conditionalFormatting sqref="F13:F31 F34:F43 F47:F56 F60:F70 F7">
    <cfRule type="containsText" dxfId="9" priority="12" operator="containsText" text="concluído">
      <formula>NOT(ISERROR(SEARCH(("concluído"),(F7))))</formula>
    </cfRule>
  </conditionalFormatting>
  <conditionalFormatting sqref="F34">
    <cfRule type="containsText" dxfId="8" priority="5" operator="containsText" text="concluído">
      <formula>NOT(ISERROR(SEARCH(("concluído"),(F34))))</formula>
    </cfRule>
    <cfRule type="containsText" dxfId="7" priority="6" operator="containsText" text="concluído">
      <formula>NOT(ISERROR(SEARCH(("concluído"),(F34))))</formula>
    </cfRule>
  </conditionalFormatting>
  <conditionalFormatting sqref="F47">
    <cfRule type="containsText" dxfId="6" priority="3" operator="containsText" text="concluído">
      <formula>NOT(ISERROR(SEARCH(("concluído"),(F47))))</formula>
    </cfRule>
    <cfRule type="containsText" dxfId="5" priority="4" operator="containsText" text="concluído">
      <formula>NOT(ISERROR(SEARCH(("concluído"),(F47))))</formula>
    </cfRule>
  </conditionalFormatting>
  <conditionalFormatting sqref="F60">
    <cfRule type="containsText" dxfId="4" priority="1" operator="containsText" text="concluído">
      <formula>NOT(ISERROR(SEARCH(("concluído"),(F60))))</formula>
    </cfRule>
    <cfRule type="containsText" dxfId="3" priority="2" operator="containsText" text="concluído">
      <formula>NOT(ISERROR(SEARCH(("concluído"),(F60))))</formula>
    </cfRule>
  </conditionalFormatting>
  <conditionalFormatting sqref="H11 H32 H45 H58">
    <cfRule type="timePeriod" dxfId="2" priority="7" timePeriod="today">
      <formula>FLOOR(H11,1)=TODAY()</formula>
    </cfRule>
    <cfRule type="expression" dxfId="1" priority="8">
      <formula>AND(TRUNC(H11)&gt;=EDATE(TODAY(),-1)+1,TRUNC(H11)&lt;=TODAY())</formula>
    </cfRule>
    <cfRule type="timePeriod" dxfId="0" priority="9" timePeriod="tomorrow">
      <formula>FLOOR(H11,1)=TODAY()+1</formula>
    </cfRule>
  </conditionalFormatting>
  <dataValidations count="1">
    <dataValidation type="list" allowBlank="1" sqref="F61:F69 F35:F43 F48:F56 F14:F30" xr:uid="{00000000-0002-0000-0100-000000000000}">
      <formula1>"Concluido,Pendiente"</formula1>
    </dataValidation>
  </dataValidations>
  <hyperlinks>
    <hyperlink ref="A9" r:id="rId1" xr:uid="{00000000-0004-0000-0100-000000000000}"/>
    <hyperlink ref="A71" r:id="rId2" xr:uid="{00000000-0004-0000-0100-000003000000}"/>
    <hyperlink ref="A9:H9" r:id="rId3" display="No olvides unirte a nuestra comunidad Alura Latam en Discord, hacer tus preguntas, networking, participar en eventos y tener acceso a materiales exclusivos y más 💙" xr:uid="{5E29F3EF-ABA6-43F6-887F-5A6EEB8DAA0F}"/>
    <hyperlink ref="A71:G71" r:id="rId4" display="No olvides unirte a nuestra comunidad Alura Latam en Discord, hacer tus preguntas, networking, participar en eventos y tener acceso a materiales exclusivos y más 💙" xr:uid="{88340753-352E-4A21-B814-CEC475787AE0}"/>
    <hyperlink ref="D15" r:id="rId5" display="Live de Bienvenida" xr:uid="{30B3A352-470E-411C-A5AB-9BC9296960EA}"/>
    <hyperlink ref="D14" r:id="rId6" display="Diagnostico de Aprendizaje" xr:uid="{01A4FE9D-95A6-47E5-A80F-8B38A0FAD09E}"/>
    <hyperlink ref="C14" r:id="rId7" xr:uid="{00000000-0004-0000-0100-000001000000}"/>
    <hyperlink ref="C15" r:id="rId8" xr:uid="{00000000-0004-0000-0100-000002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9"/>
  <legacy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7f4a7b7-966e-48e5-a98f-43d258599049" xsi:nil="true"/>
    <lcf76f155ced4ddcb4097134ff3c332f xmlns="a71ccb9b-6e14-42cb-bb7f-4a7eed2524e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3C7EF18AA1694F8D22666414AFBF49" ma:contentTypeVersion="13" ma:contentTypeDescription="Crie um novo documento." ma:contentTypeScope="" ma:versionID="e11e19527d5dc39a7731644a346f4ea1">
  <xsd:schema xmlns:xsd="http://www.w3.org/2001/XMLSchema" xmlns:xs="http://www.w3.org/2001/XMLSchema" xmlns:p="http://schemas.microsoft.com/office/2006/metadata/properties" xmlns:ns2="a71ccb9b-6e14-42cb-bb7f-4a7eed2524ef" xmlns:ns3="a7f4a7b7-966e-48e5-a98f-43d258599049" targetNamespace="http://schemas.microsoft.com/office/2006/metadata/properties" ma:root="true" ma:fieldsID="1777044a9adb04ab9e5769b2ad6de11f" ns2:_="" ns3:_="">
    <xsd:import namespace="a71ccb9b-6e14-42cb-bb7f-4a7eed2524ef"/>
    <xsd:import namespace="a7f4a7b7-966e-48e5-a98f-43d2585990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1ccb9b-6e14-42cb-bb7f-4a7eed252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e2398b20-2c76-408b-9565-673d41e594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4a7b7-966e-48e5-a98f-43d25859904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13490ee-2866-4fa6-adf5-3d08f67af8ac}" ma:internalName="TaxCatchAll" ma:showField="CatchAllData" ma:web="a7f4a7b7-966e-48e5-a98f-43d2585990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7F0E0-C263-4911-9840-1960B8A02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303B31-E59D-4554-831A-41E887EDE355}">
  <ds:schemaRefs>
    <ds:schemaRef ds:uri="http://schemas.microsoft.com/office/2006/metadata/properties"/>
    <ds:schemaRef ds:uri="http://schemas.microsoft.com/office/infopath/2007/PartnerControls"/>
    <ds:schemaRef ds:uri="a7f4a7b7-966e-48e5-a98f-43d258599049"/>
    <ds:schemaRef ds:uri="a71ccb9b-6e14-42cb-bb7f-4a7eed2524ef"/>
  </ds:schemaRefs>
</ds:datastoreItem>
</file>

<file path=customXml/itemProps3.xml><?xml version="1.0" encoding="utf-8"?>
<ds:datastoreItem xmlns:ds="http://schemas.openxmlformats.org/officeDocument/2006/customXml" ds:itemID="{D8601FF5-E94D-46FE-8FC0-49657DE58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1ccb9b-6e14-42cb-bb7f-4a7eed2524ef"/>
    <ds:schemaRef ds:uri="a7f4a7b7-966e-48e5-a98f-43d2585990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Cómo usar el Plan de Estudios</vt:lpstr>
      <vt:lpstr>Plan de Estudios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christian Paul Velasco Algaranaz Velasco Algarañaz</cp:lastModifiedBy>
  <cp:revision/>
  <dcterms:created xsi:type="dcterms:W3CDTF">2025-03-05T15:40:07Z</dcterms:created>
  <dcterms:modified xsi:type="dcterms:W3CDTF">2025-03-13T22:20:31Z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0x010100C43C7EF18AA1694F8D22666414AFBF49</vt:lpwstr>
  </property>
  <property fmtid="{D5CDD505-2E9C-101B-9397-08002B2CF9AE}" pid="3" name="MediaServiceImageTags">
    <vt:lpwstr/>
  </property>
</Properties>
</file>